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R109" i="1" l="1"/>
  <c r="Q137" i="1"/>
  <c r="Q136" i="1"/>
  <c r="R107" i="1"/>
  <c r="Q135" i="1"/>
  <c r="F135" i="1"/>
  <c r="F108" i="1"/>
  <c r="F107" i="1"/>
  <c r="F112" i="1" s="1"/>
  <c r="O136" i="1"/>
  <c r="O137" i="1" s="1"/>
  <c r="N136" i="1"/>
  <c r="M136" i="1"/>
  <c r="L136" i="1"/>
  <c r="K136" i="1"/>
  <c r="J136" i="1"/>
  <c r="I136" i="1"/>
  <c r="H136" i="1"/>
  <c r="G136" i="1"/>
  <c r="F136" i="1"/>
  <c r="E136" i="1"/>
  <c r="D136" i="1"/>
  <c r="D137" i="1" s="1"/>
  <c r="O135" i="1"/>
  <c r="N135" i="1"/>
  <c r="M135" i="1"/>
  <c r="L135" i="1"/>
  <c r="K135" i="1"/>
  <c r="J135" i="1"/>
  <c r="I135" i="1"/>
  <c r="H135" i="1"/>
  <c r="G135" i="1"/>
  <c r="E135" i="1"/>
  <c r="D135" i="1"/>
  <c r="B118" i="1"/>
  <c r="B119" i="1" s="1"/>
  <c r="B120" i="1" s="1"/>
  <c r="B121" i="1" s="1"/>
  <c r="B122" i="1" s="1"/>
  <c r="B123" i="1" s="1"/>
  <c r="B124" i="1" s="1"/>
  <c r="I111" i="1"/>
  <c r="R108" i="1"/>
  <c r="O108" i="1"/>
  <c r="O111" i="1" s="1"/>
  <c r="N108" i="1"/>
  <c r="M108" i="1"/>
  <c r="L108" i="1"/>
  <c r="K108" i="1"/>
  <c r="J108" i="1"/>
  <c r="I108" i="1"/>
  <c r="H108" i="1"/>
  <c r="G108" i="1"/>
  <c r="E108" i="1"/>
  <c r="D108" i="1"/>
  <c r="D109" i="1" s="1"/>
  <c r="O107" i="1"/>
  <c r="O112" i="1" s="1"/>
  <c r="N107" i="1"/>
  <c r="N112" i="1" s="1"/>
  <c r="M107" i="1"/>
  <c r="M112" i="1" s="1"/>
  <c r="L107" i="1"/>
  <c r="K107" i="1"/>
  <c r="K112" i="1" s="1"/>
  <c r="J107" i="1"/>
  <c r="J112" i="1" s="1"/>
  <c r="I107" i="1"/>
  <c r="I112" i="1" s="1"/>
  <c r="H107" i="1"/>
  <c r="H112" i="1" s="1"/>
  <c r="G107" i="1"/>
  <c r="G112" i="1" s="1"/>
  <c r="E107" i="1"/>
  <c r="E112" i="1" s="1"/>
  <c r="D107" i="1"/>
  <c r="D111" i="1" s="1"/>
  <c r="B90" i="1"/>
  <c r="B91" i="1" s="1"/>
  <c r="B92" i="1" s="1"/>
  <c r="B93" i="1" s="1"/>
  <c r="B94" i="1" s="1"/>
  <c r="B95" i="1" s="1"/>
  <c r="B96" i="1" s="1"/>
  <c r="J56" i="1"/>
  <c r="R28" i="1"/>
  <c r="R27" i="1"/>
  <c r="R26" i="1"/>
  <c r="Q56" i="1"/>
  <c r="Q55" i="1"/>
  <c r="Q54" i="1"/>
  <c r="E27" i="1"/>
  <c r="E26" i="1"/>
  <c r="O31" i="1"/>
  <c r="O30" i="1"/>
  <c r="O27" i="1"/>
  <c r="O26" i="1"/>
  <c r="D26" i="1"/>
  <c r="J137" i="1" l="1"/>
  <c r="N137" i="1"/>
  <c r="N109" i="1"/>
  <c r="N111" i="1"/>
  <c r="L109" i="1"/>
  <c r="J109" i="1"/>
  <c r="J111" i="1"/>
  <c r="F111" i="1"/>
  <c r="G137" i="1"/>
  <c r="L137" i="1"/>
  <c r="E137" i="1"/>
  <c r="I137" i="1"/>
  <c r="M137" i="1"/>
  <c r="K137" i="1"/>
  <c r="H137" i="1"/>
  <c r="G111" i="1"/>
  <c r="L111" i="1"/>
  <c r="H109" i="1"/>
  <c r="I109" i="1"/>
  <c r="M109" i="1"/>
  <c r="M111" i="1"/>
  <c r="K111" i="1"/>
  <c r="F109" i="1"/>
  <c r="R112" i="1"/>
  <c r="E111" i="1"/>
  <c r="E109" i="1"/>
  <c r="D112" i="1"/>
  <c r="L112" i="1"/>
  <c r="G109" i="1"/>
  <c r="K109" i="1"/>
  <c r="O109" i="1"/>
  <c r="H111" i="1"/>
  <c r="R111" i="1"/>
  <c r="Q75" i="1" l="1"/>
  <c r="O76" i="1"/>
  <c r="O75" i="1"/>
  <c r="D76" i="1"/>
  <c r="D75" i="1"/>
  <c r="Q76" i="1"/>
  <c r="N76" i="1"/>
  <c r="M76" i="1"/>
  <c r="L76" i="1"/>
  <c r="K76" i="1"/>
  <c r="J76" i="1"/>
  <c r="I76" i="1"/>
  <c r="H76" i="1"/>
  <c r="G76" i="1"/>
  <c r="F76" i="1"/>
  <c r="E76" i="1"/>
  <c r="N75" i="1"/>
  <c r="M75" i="1"/>
  <c r="L75" i="1"/>
  <c r="K75" i="1"/>
  <c r="J75" i="1"/>
  <c r="I75" i="1"/>
  <c r="H75" i="1"/>
  <c r="G75" i="1"/>
  <c r="F75" i="1"/>
  <c r="E75" i="1"/>
  <c r="B66" i="1"/>
  <c r="B67" i="1" s="1"/>
  <c r="B68" i="1" s="1"/>
  <c r="B69" i="1" s="1"/>
  <c r="B70" i="1" s="1"/>
  <c r="B71" i="1" s="1"/>
  <c r="B72" i="1" s="1"/>
  <c r="N26" i="1"/>
  <c r="N27" i="1"/>
  <c r="O55" i="1"/>
  <c r="N55" i="1"/>
  <c r="M55" i="1"/>
  <c r="L55" i="1"/>
  <c r="K55" i="1"/>
  <c r="J55" i="1"/>
  <c r="I55" i="1"/>
  <c r="H55" i="1"/>
  <c r="G55" i="1"/>
  <c r="F55" i="1"/>
  <c r="E55" i="1"/>
  <c r="D55" i="1"/>
  <c r="O54" i="1"/>
  <c r="O59" i="1" s="1"/>
  <c r="N54" i="1"/>
  <c r="M54" i="1"/>
  <c r="M58" i="1" s="1"/>
  <c r="L54" i="1"/>
  <c r="K54" i="1"/>
  <c r="K59" i="1" s="1"/>
  <c r="J54" i="1"/>
  <c r="I54" i="1"/>
  <c r="I58" i="1" s="1"/>
  <c r="H54" i="1"/>
  <c r="G54" i="1"/>
  <c r="G59" i="1" s="1"/>
  <c r="F54" i="1"/>
  <c r="E54" i="1"/>
  <c r="E58" i="1" s="1"/>
  <c r="D54" i="1"/>
  <c r="D59" i="1" s="1"/>
  <c r="B37" i="1"/>
  <c r="B38" i="1" s="1"/>
  <c r="B39" i="1" s="1"/>
  <c r="B40" i="1" s="1"/>
  <c r="B41" i="1" s="1"/>
  <c r="B42" i="1" s="1"/>
  <c r="B43" i="1" s="1"/>
  <c r="M27" i="1"/>
  <c r="L27" i="1"/>
  <c r="K27" i="1"/>
  <c r="J27" i="1"/>
  <c r="I27" i="1"/>
  <c r="H27" i="1"/>
  <c r="G27" i="1"/>
  <c r="F27" i="1"/>
  <c r="D27" i="1"/>
  <c r="M26" i="1"/>
  <c r="L26" i="1"/>
  <c r="K26" i="1"/>
  <c r="J26" i="1"/>
  <c r="I26" i="1"/>
  <c r="H26" i="1"/>
  <c r="G26" i="1"/>
  <c r="F26" i="1"/>
  <c r="B9" i="1"/>
  <c r="B10" i="1" s="1"/>
  <c r="B11" i="1" s="1"/>
  <c r="B12" i="1" s="1"/>
  <c r="B13" i="1" s="1"/>
  <c r="B14" i="1" s="1"/>
  <c r="B15" i="1" s="1"/>
  <c r="D31" i="1" l="1"/>
  <c r="D30" i="1"/>
  <c r="D28" i="1"/>
  <c r="Q59" i="1"/>
  <c r="F80" i="1"/>
  <c r="J80" i="1"/>
  <c r="G77" i="1"/>
  <c r="M56" i="1"/>
  <c r="F56" i="1"/>
  <c r="N56" i="1"/>
  <c r="O56" i="1"/>
  <c r="N31" i="1"/>
  <c r="H56" i="1"/>
  <c r="L56" i="1"/>
  <c r="I79" i="1"/>
  <c r="M79" i="1"/>
  <c r="O80" i="1"/>
  <c r="O77" i="1"/>
  <c r="N80" i="1"/>
  <c r="L79" i="1"/>
  <c r="K79" i="1"/>
  <c r="K80" i="1"/>
  <c r="H79" i="1"/>
  <c r="G80" i="1"/>
  <c r="G79" i="1"/>
  <c r="E79" i="1"/>
  <c r="Q79" i="1"/>
  <c r="D79" i="1"/>
  <c r="I77" i="1"/>
  <c r="M77" i="1"/>
  <c r="F77" i="1"/>
  <c r="J77" i="1"/>
  <c r="N77" i="1"/>
  <c r="K77" i="1"/>
  <c r="O79" i="1"/>
  <c r="D80" i="1"/>
  <c r="H80" i="1"/>
  <c r="L80" i="1"/>
  <c r="Q80" i="1"/>
  <c r="E77" i="1"/>
  <c r="L59" i="1"/>
  <c r="K56" i="1"/>
  <c r="L58" i="1"/>
  <c r="J59" i="1"/>
  <c r="N59" i="1"/>
  <c r="I56" i="1"/>
  <c r="H59" i="1"/>
  <c r="H58" i="1"/>
  <c r="G56" i="1"/>
  <c r="F59" i="1"/>
  <c r="E56" i="1"/>
  <c r="Q58" i="1"/>
  <c r="D58" i="1"/>
  <c r="D56" i="1"/>
  <c r="F79" i="1"/>
  <c r="J79" i="1"/>
  <c r="N79" i="1"/>
  <c r="E80" i="1"/>
  <c r="I80" i="1"/>
  <c r="M80" i="1"/>
  <c r="H77" i="1"/>
  <c r="D77" i="1"/>
  <c r="L77" i="1"/>
  <c r="Q77" i="1"/>
  <c r="G31" i="1"/>
  <c r="E30" i="1"/>
  <c r="I30" i="1"/>
  <c r="H28" i="1"/>
  <c r="O28" i="1"/>
  <c r="N30" i="1"/>
  <c r="N28" i="1"/>
  <c r="M30" i="1"/>
  <c r="L31" i="1"/>
  <c r="K28" i="1"/>
  <c r="R31" i="1"/>
  <c r="R30" i="1"/>
  <c r="J28" i="1"/>
  <c r="J31" i="1"/>
  <c r="J30" i="1"/>
  <c r="I28" i="1"/>
  <c r="H31" i="1"/>
  <c r="G28" i="1"/>
  <c r="G30" i="1"/>
  <c r="F31" i="1"/>
  <c r="F28" i="1"/>
  <c r="F30" i="1"/>
  <c r="K30" i="1"/>
  <c r="L28" i="1"/>
  <c r="M28" i="1"/>
  <c r="K31" i="1"/>
  <c r="E28" i="1"/>
  <c r="F58" i="1"/>
  <c r="J58" i="1"/>
  <c r="N58" i="1"/>
  <c r="E59" i="1"/>
  <c r="I59" i="1"/>
  <c r="M59" i="1"/>
  <c r="G58" i="1"/>
  <c r="K58" i="1"/>
  <c r="O58" i="1"/>
  <c r="E31" i="1"/>
  <c r="I31" i="1"/>
  <c r="H30" i="1"/>
  <c r="L30" i="1"/>
  <c r="M31" i="1"/>
  <c r="F137" i="1"/>
</calcChain>
</file>

<file path=xl/comments1.xml><?xml version="1.0" encoding="utf-8"?>
<comments xmlns="http://schemas.openxmlformats.org/spreadsheetml/2006/main">
  <authors>
    <author>k012ahda</author>
  </authors>
  <commentList>
    <comment ref="F18" authorId="0">
      <text>
        <r>
          <rPr>
            <b/>
            <sz val="8"/>
            <color indexed="81"/>
            <rFont val="Tahoma"/>
            <family val="2"/>
          </rPr>
          <t>k012ahda: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8"/>
            <color indexed="81"/>
            <rFont val="Tahoma"/>
            <family val="2"/>
          </rPr>
          <t>k012ahda: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9" authorId="0">
      <text>
        <r>
          <rPr>
            <b/>
            <sz val="8"/>
            <color indexed="81"/>
            <rFont val="Tahoma"/>
            <family val="2"/>
          </rPr>
          <t>k012ahda: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7" authorId="0">
      <text>
        <r>
          <rPr>
            <b/>
            <sz val="8"/>
            <color indexed="81"/>
            <rFont val="Tahoma"/>
            <family val="2"/>
          </rPr>
          <t>k012ahda: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<sst xmlns="http://schemas.openxmlformats.org/spreadsheetml/2006/main" count="84" uniqueCount="35">
  <si>
    <t>Block 3</t>
  </si>
  <si>
    <t>Leer</t>
  </si>
  <si>
    <t>Postion</t>
  </si>
  <si>
    <t>H2O</t>
  </si>
  <si>
    <t>MW-Alle</t>
  </si>
  <si>
    <t>Mittelwert</t>
  </si>
  <si>
    <t>Standardabweichung</t>
  </si>
  <si>
    <t>Variationskoeffizient (%)</t>
  </si>
  <si>
    <t>MW minus doppelter Std. Abw.</t>
  </si>
  <si>
    <t>MW plus doppelter Std. Abw.</t>
  </si>
  <si>
    <t>Vergleichen Sie Standardabweichungen und VK vor und nach Bereinigung</t>
  </si>
  <si>
    <t>Pos11</t>
  </si>
  <si>
    <t>leere Platte</t>
  </si>
  <si>
    <t>Gruppe 52</t>
  </si>
  <si>
    <t>AR 0,016</t>
  </si>
  <si>
    <t>AR 0,094</t>
  </si>
  <si>
    <t>AR 0,097</t>
  </si>
  <si>
    <t>AR 0,027</t>
  </si>
  <si>
    <t>AR 0,084</t>
  </si>
  <si>
    <t>LW (H2O)</t>
  </si>
  <si>
    <t>AR 0,2</t>
  </si>
  <si>
    <t>AR 0,215</t>
  </si>
  <si>
    <t>AR 0,201</t>
  </si>
  <si>
    <t>AR 0,219</t>
  </si>
  <si>
    <t>AR 0,19</t>
  </si>
  <si>
    <t>AR 0,197</t>
  </si>
  <si>
    <t>AR 0,058</t>
  </si>
  <si>
    <t>Mittelwert korriigert</t>
  </si>
  <si>
    <t>Gruppe 56</t>
  </si>
  <si>
    <t>AR 0,099</t>
  </si>
  <si>
    <t>AR 0,271</t>
  </si>
  <si>
    <t>AR 0,292</t>
  </si>
  <si>
    <t>AR 0,248</t>
  </si>
  <si>
    <t>AR 0,247</t>
  </si>
  <si>
    <t>AR 0,261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</si>
</sst>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0" xfId="0" applyFill="1" applyBorder="1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/>
    <xf numFmtId="0" fontId="2" fillId="7" borderId="2" xfId="0" applyFont="1" applyFill="1" applyBorder="1"/>
    <xf numFmtId="0" fontId="0" fillId="7" borderId="3" xfId="0" applyFill="1" applyBorder="1"/>
    <xf numFmtId="164" fontId="0" fillId="0" borderId="0" xfId="0" applyNumberFormat="1" applyAlignment="1">
      <alignment horizontal="center"/>
    </xf>
    <xf numFmtId="164" fontId="0" fillId="8" borderId="0" xfId="0" applyNumberForma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6" borderId="0" xfId="0" applyNumberFormat="1" applyFon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quotePrefix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4" xfId="0" applyFont="1" applyBorder="1"/>
    <xf numFmtId="0" fontId="0" fillId="0" borderId="0" xfId="0" quotePrefix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8" xfId="0" applyBorder="1"/>
    <xf numFmtId="0" fontId="0" fillId="0" borderId="0" xfId="0" applyBorder="1"/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1" fillId="0" borderId="0" xfId="0" applyFont="1" applyFill="1" applyBorder="1"/>
    <xf numFmtId="1" fontId="2" fillId="3" borderId="0" xfId="0" applyNumberFormat="1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165" fontId="0" fillId="0" borderId="0" xfId="0" applyNumberFormat="1"/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6" borderId="0" xfId="0" applyNumberFormat="1" applyFont="1" applyFill="1" applyBorder="1" applyAlignment="1">
      <alignment horizontal="center"/>
    </xf>
    <xf numFmtId="165" fontId="3" fillId="11" borderId="2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165" fontId="0" fillId="11" borderId="0" xfId="0" applyNumberFormat="1" applyFill="1"/>
    <xf numFmtId="165" fontId="7" fillId="0" borderId="0" xfId="0" applyNumberFormat="1" applyFont="1" applyFill="1" applyBorder="1"/>
    <xf numFmtId="165" fontId="3" fillId="9" borderId="1" xfId="0" applyNumberFormat="1" applyFont="1" applyFill="1" applyBorder="1" applyAlignment="1">
      <alignment horizontal="center"/>
    </xf>
    <xf numFmtId="165" fontId="3" fillId="12" borderId="1" xfId="0" applyNumberFormat="1" applyFont="1" applyFill="1" applyBorder="1" applyAlignment="1">
      <alignment horizontal="center"/>
    </xf>
    <xf numFmtId="165" fontId="3" fillId="12" borderId="2" xfId="0" applyNumberFormat="1" applyFont="1" applyFill="1" applyBorder="1" applyAlignment="1">
      <alignment horizontal="center"/>
    </xf>
    <xf numFmtId="165" fontId="3" fillId="13" borderId="1" xfId="0" applyNumberFormat="1" applyFont="1" applyFill="1" applyBorder="1" applyAlignment="1">
      <alignment horizontal="center"/>
    </xf>
    <xf numFmtId="165" fontId="3" fillId="6" borderId="2" xfId="0" applyNumberFormat="1" applyFont="1" applyFill="1" applyBorder="1" applyAlignment="1">
      <alignment horizontal="center"/>
    </xf>
    <xf numFmtId="165" fontId="0" fillId="9" borderId="0" xfId="0" applyNumberFormat="1" applyFill="1" applyBorder="1"/>
    <xf numFmtId="165" fontId="0" fillId="0" borderId="0" xfId="0" applyNumberFormat="1" applyAlignment="1">
      <alignment horizontal="center"/>
    </xf>
    <xf numFmtId="165" fontId="0" fillId="8" borderId="0" xfId="0" applyNumberForma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8" fillId="9" borderId="1" xfId="0" applyNumberFormat="1" applyFont="1" applyFill="1" applyBorder="1" applyAlignment="1">
      <alignment horizontal="center"/>
    </xf>
    <xf numFmtId="1" fontId="2" fillId="14" borderId="0" xfId="0" applyNumberFormat="1" applyFont="1" applyFill="1" applyAlignment="1">
      <alignment horizontal="center"/>
    </xf>
    <xf numFmtId="165" fontId="0" fillId="6" borderId="0" xfId="0" applyNumberFormat="1" applyFill="1"/>
    <xf numFmtId="1" fontId="2" fillId="10" borderId="0" xfId="0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15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Tabelle1!$A$26</c:f>
              <c:strCache>
                <c:ptCount val="1"/>
                <c:pt idx="0">
                  <c:v>Mittelwert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Tabelle1!$D$27:$O$27</c:f>
                <c:numCache>
                  <c:formatCode>General</c:formatCode>
                  <c:ptCount val="12"/>
                  <c:pt idx="0">
                    <c:v>2.163292244088471E-2</c:v>
                  </c:pt>
                  <c:pt idx="1">
                    <c:v>2.1868111160186793E-2</c:v>
                  </c:pt>
                  <c:pt idx="2">
                    <c:v>2.9799328851502545E-2</c:v>
                  </c:pt>
                  <c:pt idx="3">
                    <c:v>3.2204425161769426E-2</c:v>
                  </c:pt>
                  <c:pt idx="4">
                    <c:v>2.8490286565274015E-2</c:v>
                  </c:pt>
                  <c:pt idx="5">
                    <c:v>1.8635124285683018E-2</c:v>
                  </c:pt>
                  <c:pt idx="6">
                    <c:v>1.8958130558831963E-2</c:v>
                  </c:pt>
                  <c:pt idx="7">
                    <c:v>1.8415831698374293E-2</c:v>
                  </c:pt>
                  <c:pt idx="8">
                    <c:v>1.6702758540347334E-2</c:v>
                  </c:pt>
                  <c:pt idx="9">
                    <c:v>1.1867572865345536E-2</c:v>
                  </c:pt>
                  <c:pt idx="10">
                    <c:v>2.4744046903100801E-2</c:v>
                  </c:pt>
                  <c:pt idx="11">
                    <c:v>5.162363799656124E-3</c:v>
                  </c:pt>
                </c:numCache>
              </c:numRef>
            </c:plus>
            <c:minus>
              <c:numRef>
                <c:f>Tabelle1!$D$27:$O$27</c:f>
                <c:numCache>
                  <c:formatCode>General</c:formatCode>
                  <c:ptCount val="12"/>
                  <c:pt idx="0">
                    <c:v>2.163292244088471E-2</c:v>
                  </c:pt>
                  <c:pt idx="1">
                    <c:v>2.1868111160186793E-2</c:v>
                  </c:pt>
                  <c:pt idx="2">
                    <c:v>2.9799328851502545E-2</c:v>
                  </c:pt>
                  <c:pt idx="3">
                    <c:v>3.2204425161769426E-2</c:v>
                  </c:pt>
                  <c:pt idx="4">
                    <c:v>2.8490286565274015E-2</c:v>
                  </c:pt>
                  <c:pt idx="5">
                    <c:v>1.8635124285683018E-2</c:v>
                  </c:pt>
                  <c:pt idx="6">
                    <c:v>1.8958130558831963E-2</c:v>
                  </c:pt>
                  <c:pt idx="7">
                    <c:v>1.8415831698374293E-2</c:v>
                  </c:pt>
                  <c:pt idx="8">
                    <c:v>1.6702758540347334E-2</c:v>
                  </c:pt>
                  <c:pt idx="9">
                    <c:v>1.1867572865345536E-2</c:v>
                  </c:pt>
                  <c:pt idx="10">
                    <c:v>2.4744046903100801E-2</c:v>
                  </c:pt>
                  <c:pt idx="11">
                    <c:v>5.162363799656124E-3</c:v>
                  </c:pt>
                </c:numCache>
              </c:numRef>
            </c:minus>
          </c:errBars>
          <c:cat>
            <c:strRef>
              <c:f>Tabelle1!$D$25:$O$25</c:f>
              <c:strCache>
                <c:ptCount val="12"/>
                <c:pt idx="0">
                  <c:v>LW (H2O)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Leer</c:v>
                </c:pt>
              </c:strCache>
            </c:strRef>
          </c:cat>
          <c:val>
            <c:numRef>
              <c:f>Tabelle1!$D$26:$O$26</c:f>
              <c:numCache>
                <c:formatCode>0.000</c:formatCode>
                <c:ptCount val="12"/>
                <c:pt idx="0">
                  <c:v>5.5125000000000007E-2</c:v>
                </c:pt>
                <c:pt idx="1">
                  <c:v>0.15575</c:v>
                </c:pt>
                <c:pt idx="2">
                  <c:v>0.16750000000000001</c:v>
                </c:pt>
                <c:pt idx="3">
                  <c:v>0.14637499999999998</c:v>
                </c:pt>
                <c:pt idx="4">
                  <c:v>0.14962499999999998</c:v>
                </c:pt>
                <c:pt idx="5">
                  <c:v>0.15512500000000001</c:v>
                </c:pt>
                <c:pt idx="6">
                  <c:v>0.14937499999999998</c:v>
                </c:pt>
                <c:pt idx="7">
                  <c:v>0.15450000000000003</c:v>
                </c:pt>
                <c:pt idx="8">
                  <c:v>0.135875</c:v>
                </c:pt>
                <c:pt idx="9">
                  <c:v>0.138375</c:v>
                </c:pt>
                <c:pt idx="10">
                  <c:v>0.14937500000000001</c:v>
                </c:pt>
                <c:pt idx="11">
                  <c:v>4.6875000000000007E-2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AB-4504-B74C-741CC730F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05056"/>
        <c:axId val="75806592"/>
      </c:barChart>
      <c:catAx>
        <c:axId val="7580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806592"/>
        <c:crosses val="autoZero"/>
        <c:auto val="1"/>
        <c:lblAlgn val="ctr"/>
        <c:lblOffset val="100"/>
        <c:noMultiLvlLbl val="0"/>
      </c:catAx>
      <c:valAx>
        <c:axId val="75806592"/>
        <c:scaling>
          <c:orientation val="minMax"/>
          <c:max val="0.2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580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Tabelle1!$A$54</c:f>
              <c:strCache>
                <c:ptCount val="1"/>
                <c:pt idx="0">
                  <c:v>Mittelwert korriigert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Tabelle1!$D$55:$O$55</c:f>
                <c:numCache>
                  <c:formatCode>General</c:formatCode>
                  <c:ptCount val="12"/>
                  <c:pt idx="0">
                    <c:v>6.6044062426672259E-3</c:v>
                  </c:pt>
                  <c:pt idx="1">
                    <c:v>1.3599719885070465E-2</c:v>
                  </c:pt>
                  <c:pt idx="2">
                    <c:v>2.3039303891600672E-2</c:v>
                  </c:pt>
                  <c:pt idx="3">
                    <c:v>1.7690460167909049E-2</c:v>
                  </c:pt>
                  <c:pt idx="4">
                    <c:v>2.1076956498462616E-2</c:v>
                  </c:pt>
                  <c:pt idx="5">
                    <c:v>1.8635124285683018E-2</c:v>
                  </c:pt>
                  <c:pt idx="6">
                    <c:v>1.0244626930854088E-2</c:v>
                  </c:pt>
                  <c:pt idx="7">
                    <c:v>1.8415831698374293E-2</c:v>
                  </c:pt>
                  <c:pt idx="8">
                    <c:v>1.6702758540347334E-2</c:v>
                  </c:pt>
                  <c:pt idx="9">
                    <c:v>1.1867572865345536E-2</c:v>
                  </c:pt>
                  <c:pt idx="10">
                    <c:v>1.6801360489130251E-2</c:v>
                  </c:pt>
                  <c:pt idx="11">
                    <c:v>4.4966409929835648E-3</c:v>
                  </c:pt>
                </c:numCache>
              </c:numRef>
            </c:plus>
            <c:minus>
              <c:numRef>
                <c:f>Tabelle1!$D$55:$O$55</c:f>
                <c:numCache>
                  <c:formatCode>General</c:formatCode>
                  <c:ptCount val="12"/>
                  <c:pt idx="0">
                    <c:v>6.6044062426672259E-3</c:v>
                  </c:pt>
                  <c:pt idx="1">
                    <c:v>1.3599719885070465E-2</c:v>
                  </c:pt>
                  <c:pt idx="2">
                    <c:v>2.3039303891600672E-2</c:v>
                  </c:pt>
                  <c:pt idx="3">
                    <c:v>1.7690460167909049E-2</c:v>
                  </c:pt>
                  <c:pt idx="4">
                    <c:v>2.1076956498462616E-2</c:v>
                  </c:pt>
                  <c:pt idx="5">
                    <c:v>1.8635124285683018E-2</c:v>
                  </c:pt>
                  <c:pt idx="6">
                    <c:v>1.0244626930854088E-2</c:v>
                  </c:pt>
                  <c:pt idx="7">
                    <c:v>1.8415831698374293E-2</c:v>
                  </c:pt>
                  <c:pt idx="8">
                    <c:v>1.6702758540347334E-2</c:v>
                  </c:pt>
                  <c:pt idx="9">
                    <c:v>1.1867572865345536E-2</c:v>
                  </c:pt>
                  <c:pt idx="10">
                    <c:v>1.6801360489130251E-2</c:v>
                  </c:pt>
                  <c:pt idx="11">
                    <c:v>4.4966409929835648E-3</c:v>
                  </c:pt>
                </c:numCache>
              </c:numRef>
            </c:minus>
          </c:errBars>
          <c:val>
            <c:numRef>
              <c:f>Tabelle1!$D$54:$O$54</c:f>
              <c:numCache>
                <c:formatCode>0.0000</c:formatCode>
                <c:ptCount val="12"/>
                <c:pt idx="0">
                  <c:v>5.1272727272727275E-2</c:v>
                </c:pt>
                <c:pt idx="1">
                  <c:v>0.14942857142857147</c:v>
                </c:pt>
                <c:pt idx="2">
                  <c:v>0.16014285714285714</c:v>
                </c:pt>
                <c:pt idx="3">
                  <c:v>0.13657142857142859</c:v>
                </c:pt>
                <c:pt idx="4">
                  <c:v>0.14228571428571429</c:v>
                </c:pt>
                <c:pt idx="5">
                  <c:v>0.15512500000000001</c:v>
                </c:pt>
                <c:pt idx="6">
                  <c:v>0.1435714285714286</c:v>
                </c:pt>
                <c:pt idx="7">
                  <c:v>0.15450000000000003</c:v>
                </c:pt>
                <c:pt idx="8">
                  <c:v>0.135875</c:v>
                </c:pt>
                <c:pt idx="9">
                  <c:v>0.138375</c:v>
                </c:pt>
                <c:pt idx="10">
                  <c:v>0.1425714285714286</c:v>
                </c:pt>
                <c:pt idx="11">
                  <c:v>4.6285714285714284E-2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BA-4892-8571-83A82AFFD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30144"/>
        <c:axId val="88231936"/>
      </c:barChart>
      <c:catAx>
        <c:axId val="8823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88231936"/>
        <c:crosses val="autoZero"/>
        <c:auto val="1"/>
        <c:lblAlgn val="ctr"/>
        <c:lblOffset val="100"/>
        <c:noMultiLvlLbl val="0"/>
      </c:catAx>
      <c:valAx>
        <c:axId val="8823193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8823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rrBars>
            <c:errBarType val="both"/>
            <c:errValType val="cust"/>
            <c:noEndCap val="0"/>
            <c:plus>
              <c:numRef>
                <c:f>Tabelle1!$D$76:$O$76</c:f>
                <c:numCache>
                  <c:formatCode>General</c:formatCode>
                  <c:ptCount val="12"/>
                  <c:pt idx="0">
                    <c:v>2.7742437837054938E-3</c:v>
                  </c:pt>
                  <c:pt idx="1">
                    <c:v>1.1952286093343913E-3</c:v>
                  </c:pt>
                  <c:pt idx="2">
                    <c:v>1.0690449676496957E-3</c:v>
                  </c:pt>
                  <c:pt idx="3">
                    <c:v>6.4086994446165349E-4</c:v>
                  </c:pt>
                  <c:pt idx="4">
                    <c:v>2.0000000000000009E-3</c:v>
                  </c:pt>
                  <c:pt idx="5">
                    <c:v>1.1259916264596014E-3</c:v>
                  </c:pt>
                  <c:pt idx="6">
                    <c:v>1.1877349391654194E-3</c:v>
                  </c:pt>
                  <c:pt idx="7">
                    <c:v>1.3093073414159524E-3</c:v>
                  </c:pt>
                  <c:pt idx="8">
                    <c:v>1.1649647450214333E-3</c:v>
                  </c:pt>
                  <c:pt idx="9">
                    <c:v>1.3562026818605356E-3</c:v>
                  </c:pt>
                  <c:pt idx="10">
                    <c:v>1.1259916264596012E-3</c:v>
                  </c:pt>
                  <c:pt idx="11">
                    <c:v>2.1671244937540098E-3</c:v>
                  </c:pt>
                </c:numCache>
              </c:numRef>
            </c:plus>
            <c:minus>
              <c:numRef>
                <c:f>Tabelle1!$D$76:$O$76</c:f>
                <c:numCache>
                  <c:formatCode>General</c:formatCode>
                  <c:ptCount val="12"/>
                  <c:pt idx="0">
                    <c:v>2.7742437837054938E-3</c:v>
                  </c:pt>
                  <c:pt idx="1">
                    <c:v>1.1952286093343913E-3</c:v>
                  </c:pt>
                  <c:pt idx="2">
                    <c:v>1.0690449676496957E-3</c:v>
                  </c:pt>
                  <c:pt idx="3">
                    <c:v>6.4086994446165349E-4</c:v>
                  </c:pt>
                  <c:pt idx="4">
                    <c:v>2.0000000000000009E-3</c:v>
                  </c:pt>
                  <c:pt idx="5">
                    <c:v>1.1259916264596014E-3</c:v>
                  </c:pt>
                  <c:pt idx="6">
                    <c:v>1.1877349391654194E-3</c:v>
                  </c:pt>
                  <c:pt idx="7">
                    <c:v>1.3093073414159524E-3</c:v>
                  </c:pt>
                  <c:pt idx="8">
                    <c:v>1.1649647450214333E-3</c:v>
                  </c:pt>
                  <c:pt idx="9">
                    <c:v>1.3562026818605356E-3</c:v>
                  </c:pt>
                  <c:pt idx="10">
                    <c:v>1.1259916264596012E-3</c:v>
                  </c:pt>
                  <c:pt idx="11">
                    <c:v>2.1671244937540098E-3</c:v>
                  </c:pt>
                </c:numCache>
              </c:numRef>
            </c:minus>
          </c:errBars>
          <c:val>
            <c:numRef>
              <c:f>Tabelle1!$D$75:$O$75</c:f>
              <c:numCache>
                <c:formatCode>0.000</c:formatCode>
                <c:ptCount val="12"/>
                <c:pt idx="0">
                  <c:v>4.3374999999999997E-2</c:v>
                </c:pt>
                <c:pt idx="1">
                  <c:v>4.2999999999999997E-2</c:v>
                </c:pt>
                <c:pt idx="2">
                  <c:v>4.2999999999999997E-2</c:v>
                </c:pt>
                <c:pt idx="3">
                  <c:v>4.2874999999999996E-2</c:v>
                </c:pt>
                <c:pt idx="4">
                  <c:v>4.3999999999999991E-2</c:v>
                </c:pt>
                <c:pt idx="5">
                  <c:v>4.312499999999999E-2</c:v>
                </c:pt>
                <c:pt idx="6">
                  <c:v>4.337499999999999E-2</c:v>
                </c:pt>
                <c:pt idx="7">
                  <c:v>4.2999999999999997E-2</c:v>
                </c:pt>
                <c:pt idx="8">
                  <c:v>4.2749999999999996E-2</c:v>
                </c:pt>
                <c:pt idx="9">
                  <c:v>4.312499999999999E-2</c:v>
                </c:pt>
                <c:pt idx="10">
                  <c:v>4.2124999999999996E-2</c:v>
                </c:pt>
                <c:pt idx="11">
                  <c:v>4.4124999999999991E-2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5D-4F47-B139-03336064E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81472"/>
        <c:axId val="88283008"/>
      </c:barChart>
      <c:catAx>
        <c:axId val="8828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88283008"/>
        <c:crosses val="autoZero"/>
        <c:auto val="1"/>
        <c:lblAlgn val="ctr"/>
        <c:lblOffset val="100"/>
        <c:noMultiLvlLbl val="0"/>
      </c:catAx>
      <c:valAx>
        <c:axId val="88283008"/>
        <c:scaling>
          <c:orientation val="minMax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828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Tabelle1!$A$107</c:f>
              <c:strCache>
                <c:ptCount val="1"/>
                <c:pt idx="0">
                  <c:v>Mittelwert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Tabelle1!$D$108:$O$108</c:f>
                <c:numCache>
                  <c:formatCode>General</c:formatCode>
                  <c:ptCount val="12"/>
                  <c:pt idx="0">
                    <c:v>2.163292244088471E-2</c:v>
                  </c:pt>
                  <c:pt idx="1">
                    <c:v>1.5574704766750196E-2</c:v>
                  </c:pt>
                  <c:pt idx="2">
                    <c:v>5.8842252797507072E-2</c:v>
                  </c:pt>
                  <c:pt idx="3">
                    <c:v>3.4257168175851442E-2</c:v>
                  </c:pt>
                  <c:pt idx="4">
                    <c:v>1.5954735078608211E-2</c:v>
                  </c:pt>
                  <c:pt idx="5">
                    <c:v>3.8755644750152245E-2</c:v>
                  </c:pt>
                  <c:pt idx="6">
                    <c:v>1.7537205348303796E-2</c:v>
                  </c:pt>
                  <c:pt idx="7">
                    <c:v>2.3922493897704615E-2</c:v>
                  </c:pt>
                  <c:pt idx="8">
                    <c:v>2.9640404373566825E-2</c:v>
                  </c:pt>
                  <c:pt idx="9">
                    <c:v>2.0852800428582379E-2</c:v>
                  </c:pt>
                  <c:pt idx="10">
                    <c:v>1.1338146736948333E-2</c:v>
                  </c:pt>
                  <c:pt idx="11">
                    <c:v>5.162363799656124E-3</c:v>
                  </c:pt>
                </c:numCache>
              </c:numRef>
            </c:plus>
            <c:minus>
              <c:numRef>
                <c:f>Tabelle1!$D$108:$O$108</c:f>
                <c:numCache>
                  <c:formatCode>General</c:formatCode>
                  <c:ptCount val="12"/>
                  <c:pt idx="0">
                    <c:v>2.163292244088471E-2</c:v>
                  </c:pt>
                  <c:pt idx="1">
                    <c:v>1.5574704766750196E-2</c:v>
                  </c:pt>
                  <c:pt idx="2">
                    <c:v>5.8842252797507072E-2</c:v>
                  </c:pt>
                  <c:pt idx="3">
                    <c:v>3.4257168175851442E-2</c:v>
                  </c:pt>
                  <c:pt idx="4">
                    <c:v>1.5954735078608211E-2</c:v>
                  </c:pt>
                  <c:pt idx="5">
                    <c:v>3.8755644750152245E-2</c:v>
                  </c:pt>
                  <c:pt idx="6">
                    <c:v>1.7537205348303796E-2</c:v>
                  </c:pt>
                  <c:pt idx="7">
                    <c:v>2.3922493897704615E-2</c:v>
                  </c:pt>
                  <c:pt idx="8">
                    <c:v>2.9640404373566825E-2</c:v>
                  </c:pt>
                  <c:pt idx="9">
                    <c:v>2.0852800428582379E-2</c:v>
                  </c:pt>
                  <c:pt idx="10">
                    <c:v>1.1338146736948333E-2</c:v>
                  </c:pt>
                  <c:pt idx="11">
                    <c:v>5.162363799656124E-3</c:v>
                  </c:pt>
                </c:numCache>
              </c:numRef>
            </c:minus>
          </c:errBars>
          <c:cat>
            <c:strRef>
              <c:f>Tabelle1!$D$25:$O$25</c:f>
              <c:strCache>
                <c:ptCount val="12"/>
                <c:pt idx="0">
                  <c:v>LW (H2O)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Leer</c:v>
                </c:pt>
              </c:strCache>
            </c:strRef>
          </c:cat>
          <c:val>
            <c:numRef>
              <c:f>Tabelle1!$D$107:$O$107</c:f>
              <c:numCache>
                <c:formatCode>0.000</c:formatCode>
                <c:ptCount val="12"/>
                <c:pt idx="0">
                  <c:v>5.5125000000000007E-2</c:v>
                </c:pt>
                <c:pt idx="1">
                  <c:v>0.122</c:v>
                </c:pt>
                <c:pt idx="2">
                  <c:v>0.20087499999999997</c:v>
                </c:pt>
                <c:pt idx="3">
                  <c:v>0.16287499999999999</c:v>
                </c:pt>
                <c:pt idx="4">
                  <c:v>0.15837499999999999</c:v>
                </c:pt>
                <c:pt idx="5">
                  <c:v>0.18</c:v>
                </c:pt>
                <c:pt idx="6">
                  <c:v>0.14912499999999998</c:v>
                </c:pt>
                <c:pt idx="7">
                  <c:v>0.26450000000000001</c:v>
                </c:pt>
                <c:pt idx="8">
                  <c:v>0.232625</c:v>
                </c:pt>
                <c:pt idx="9">
                  <c:v>0.267625</c:v>
                </c:pt>
                <c:pt idx="10">
                  <c:v>4.5624999999999992E-2</c:v>
                </c:pt>
                <c:pt idx="11">
                  <c:v>4.6875000000000007E-2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AB-4504-B74C-741CC730F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00928"/>
        <c:axId val="88315008"/>
      </c:barChart>
      <c:catAx>
        <c:axId val="88300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315008"/>
        <c:crosses val="autoZero"/>
        <c:auto val="1"/>
        <c:lblAlgn val="ctr"/>
        <c:lblOffset val="100"/>
        <c:noMultiLvlLbl val="0"/>
      </c:catAx>
      <c:valAx>
        <c:axId val="8831500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830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Tabelle1!$A$135</c:f>
              <c:strCache>
                <c:ptCount val="1"/>
                <c:pt idx="0">
                  <c:v>Mittelwert korriigert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Tabelle1!$D$136:$O$136</c:f>
                <c:numCache>
                  <c:formatCode>General</c:formatCode>
                  <c:ptCount val="12"/>
                  <c:pt idx="0">
                    <c:v>6.6044062426672259E-3</c:v>
                  </c:pt>
                  <c:pt idx="1">
                    <c:v>1.3499559075691888E-2</c:v>
                  </c:pt>
                  <c:pt idx="2">
                    <c:v>5.2630789467763119E-3</c:v>
                  </c:pt>
                  <c:pt idx="3">
                    <c:v>4.5981362684088846E-3</c:v>
                  </c:pt>
                  <c:pt idx="4">
                    <c:v>1.5954735078608211E-2</c:v>
                  </c:pt>
                  <c:pt idx="5">
                    <c:v>1.9250108224803848E-2</c:v>
                  </c:pt>
                  <c:pt idx="6">
                    <c:v>1.7537205348303796E-2</c:v>
                  </c:pt>
                  <c:pt idx="7">
                    <c:v>2.3922493897704615E-2</c:v>
                  </c:pt>
                  <c:pt idx="8">
                    <c:v>2.9640404373566825E-2</c:v>
                  </c:pt>
                  <c:pt idx="9">
                    <c:v>2.0852800428582379E-2</c:v>
                  </c:pt>
                  <c:pt idx="10">
                    <c:v>1.1338146736948333E-2</c:v>
                  </c:pt>
                  <c:pt idx="11">
                    <c:v>4.4966409929835648E-3</c:v>
                  </c:pt>
                </c:numCache>
              </c:numRef>
            </c:plus>
            <c:minus>
              <c:numRef>
                <c:f>Tabelle1!$D$136:$O$136</c:f>
                <c:numCache>
                  <c:formatCode>General</c:formatCode>
                  <c:ptCount val="12"/>
                  <c:pt idx="0">
                    <c:v>6.6044062426672259E-3</c:v>
                  </c:pt>
                  <c:pt idx="1">
                    <c:v>1.3499559075691888E-2</c:v>
                  </c:pt>
                  <c:pt idx="2">
                    <c:v>5.2630789467763119E-3</c:v>
                  </c:pt>
                  <c:pt idx="3">
                    <c:v>4.5981362684088846E-3</c:v>
                  </c:pt>
                  <c:pt idx="4">
                    <c:v>1.5954735078608211E-2</c:v>
                  </c:pt>
                  <c:pt idx="5">
                    <c:v>1.9250108224803848E-2</c:v>
                  </c:pt>
                  <c:pt idx="6">
                    <c:v>1.7537205348303796E-2</c:v>
                  </c:pt>
                  <c:pt idx="7">
                    <c:v>2.3922493897704615E-2</c:v>
                  </c:pt>
                  <c:pt idx="8">
                    <c:v>2.9640404373566825E-2</c:v>
                  </c:pt>
                  <c:pt idx="9">
                    <c:v>2.0852800428582379E-2</c:v>
                  </c:pt>
                  <c:pt idx="10">
                    <c:v>1.1338146736948333E-2</c:v>
                  </c:pt>
                  <c:pt idx="11">
                    <c:v>4.4966409929835648E-3</c:v>
                  </c:pt>
                </c:numCache>
              </c:numRef>
            </c:minus>
          </c:errBars>
          <c:val>
            <c:numRef>
              <c:f>Tabelle1!$D$135:$O$135</c:f>
              <c:numCache>
                <c:formatCode>0.0000</c:formatCode>
                <c:ptCount val="12"/>
                <c:pt idx="0">
                  <c:v>5.1272727272727275E-2</c:v>
                </c:pt>
                <c:pt idx="1">
                  <c:v>0.12528571428571428</c:v>
                </c:pt>
                <c:pt idx="2">
                  <c:v>0.15920000000000001</c:v>
                </c:pt>
                <c:pt idx="3">
                  <c:v>0.15085714285714286</c:v>
                </c:pt>
                <c:pt idx="4">
                  <c:v>0.15837499999999999</c:v>
                </c:pt>
                <c:pt idx="5">
                  <c:v>0.16316666666666668</c:v>
                </c:pt>
                <c:pt idx="6">
                  <c:v>0.14912499999999998</c:v>
                </c:pt>
                <c:pt idx="7">
                  <c:v>0.26450000000000001</c:v>
                </c:pt>
                <c:pt idx="8">
                  <c:v>0.232625</c:v>
                </c:pt>
                <c:pt idx="9">
                  <c:v>0.267625</c:v>
                </c:pt>
                <c:pt idx="10">
                  <c:v>4.5624999999999992E-2</c:v>
                </c:pt>
                <c:pt idx="11">
                  <c:v>4.6285714285714284E-2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BA-4892-8571-83A82AFFD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36256"/>
        <c:axId val="88337792"/>
      </c:barChart>
      <c:catAx>
        <c:axId val="883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88337792"/>
        <c:crosses val="autoZero"/>
        <c:auto val="1"/>
        <c:lblAlgn val="ctr"/>
        <c:lblOffset val="100"/>
        <c:noMultiLvlLbl val="0"/>
      </c:catAx>
      <c:valAx>
        <c:axId val="8833779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8833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612322</xdr:colOff>
      <xdr:row>4</xdr:row>
      <xdr:rowOff>176893</xdr:rowOff>
    </xdr:from>
    <xdr:to>
      <xdr:col>23</xdr:col>
      <xdr:colOff>598714</xdr:colOff>
      <xdr:row>23</xdr:row>
      <xdr:rowOff>163286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690562</xdr:colOff>
      <xdr:row>32</xdr:row>
      <xdr:rowOff>142874</xdr:rowOff>
    </xdr:from>
    <xdr:to>
      <xdr:col>23</xdr:col>
      <xdr:colOff>598714</xdr:colOff>
      <xdr:row>51</xdr:row>
      <xdr:rowOff>125865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147637</xdr:colOff>
      <xdr:row>65</xdr:row>
      <xdr:rowOff>9525</xdr:rowOff>
    </xdr:from>
    <xdr:to>
      <xdr:col>23</xdr:col>
      <xdr:colOff>147637</xdr:colOff>
      <xdr:row>79</xdr:row>
      <xdr:rowOff>85725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612322</xdr:colOff>
      <xdr:row>85</xdr:row>
      <xdr:rowOff>176893</xdr:rowOff>
    </xdr:from>
    <xdr:to>
      <xdr:col>23</xdr:col>
      <xdr:colOff>598714</xdr:colOff>
      <xdr:row>104</xdr:row>
      <xdr:rowOff>163286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690562</xdr:colOff>
      <xdr:row>113</xdr:row>
      <xdr:rowOff>142874</xdr:rowOff>
    </xdr:from>
    <xdr:to>
      <xdr:col>23</xdr:col>
      <xdr:colOff>598714</xdr:colOff>
      <xdr:row>132</xdr:row>
      <xdr:rowOff>125865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abSelected="1" topLeftCell="A43" zoomScale="70" zoomScaleNormal="70" workbookViewId="0">
      <selection activeCell="B82" sqref="B82"/>
    </sheetView>
  </sheetViews>
  <sheetFormatPr baseColWidth="10" defaultRowHeight="15" x14ac:dyDescent="0.25"/>
  <sheetData>
    <row r="1" spans="1:15" x14ac:dyDescent="0.25">
      <c r="A1" t="s">
        <v>0</v>
      </c>
      <c r="B1" s="73" t="s">
        <v>13</v>
      </c>
    </row>
    <row r="2" spans="1:15" x14ac:dyDescent="0.25">
      <c r="G2" s="1"/>
      <c r="H2" s="1"/>
      <c r="I2" s="1"/>
      <c r="J2" s="1"/>
      <c r="K2" s="2"/>
      <c r="L2" s="2"/>
    </row>
    <row r="3" spans="1:15" x14ac:dyDescent="0.25">
      <c r="G3" s="1"/>
      <c r="H3" s="1"/>
      <c r="I3" s="1"/>
      <c r="J3" s="1"/>
      <c r="K3" s="2"/>
      <c r="L3" s="2"/>
    </row>
    <row r="4" spans="1:15" x14ac:dyDescent="0.25">
      <c r="G4" s="3"/>
      <c r="H4" s="2"/>
      <c r="I4" s="2"/>
      <c r="J4" s="2"/>
      <c r="K4" s="2"/>
      <c r="L4" s="2"/>
    </row>
    <row r="5" spans="1:15" x14ac:dyDescent="0.25">
      <c r="G5" s="4"/>
      <c r="H5" s="4"/>
      <c r="I5" s="4"/>
      <c r="J5" s="4"/>
      <c r="K5" s="4"/>
      <c r="L5" s="4"/>
    </row>
    <row r="6" spans="1:15" x14ac:dyDescent="0.25">
      <c r="D6" s="5" t="s">
        <v>11</v>
      </c>
      <c r="F6">
        <v>7</v>
      </c>
      <c r="G6" s="4">
        <v>8</v>
      </c>
      <c r="H6" s="6">
        <v>9</v>
      </c>
      <c r="I6" s="6">
        <v>10</v>
      </c>
      <c r="J6" s="4"/>
      <c r="K6" s="4"/>
      <c r="L6" s="4"/>
      <c r="O6" t="s">
        <v>1</v>
      </c>
    </row>
    <row r="7" spans="1:15" x14ac:dyDescent="0.25">
      <c r="C7" s="7" t="s">
        <v>2</v>
      </c>
      <c r="D7" s="8" t="s">
        <v>3</v>
      </c>
      <c r="E7" s="9">
        <v>2</v>
      </c>
      <c r="F7" s="10">
        <v>3</v>
      </c>
      <c r="G7" s="8">
        <v>4</v>
      </c>
      <c r="H7" s="9">
        <v>5</v>
      </c>
      <c r="I7" s="10">
        <v>6</v>
      </c>
      <c r="J7" s="8">
        <v>7</v>
      </c>
      <c r="K7" s="9">
        <v>8</v>
      </c>
      <c r="L7" s="10">
        <v>9</v>
      </c>
      <c r="M7" s="8">
        <v>10</v>
      </c>
      <c r="N7" s="9">
        <v>11</v>
      </c>
      <c r="O7" s="10">
        <v>12</v>
      </c>
    </row>
    <row r="8" spans="1:15" x14ac:dyDescent="0.25">
      <c r="B8" s="11">
        <v>1</v>
      </c>
      <c r="C8" s="12"/>
      <c r="D8" s="44">
        <v>4.1000000000000002E-2</v>
      </c>
      <c r="E8" s="56">
        <v>0.13200000000000001</v>
      </c>
      <c r="F8" s="58">
        <v>0.13700000000000001</v>
      </c>
      <c r="G8" s="59">
        <v>0.153</v>
      </c>
      <c r="H8" s="56">
        <v>0.128</v>
      </c>
      <c r="I8" s="58">
        <v>0.125</v>
      </c>
      <c r="J8" s="59">
        <v>0.13</v>
      </c>
      <c r="K8" s="56">
        <v>0.13300000000000001</v>
      </c>
      <c r="L8" s="58">
        <v>0.15</v>
      </c>
      <c r="M8" s="59">
        <v>0.127</v>
      </c>
      <c r="N8" s="56">
        <v>0.124</v>
      </c>
      <c r="O8" s="52">
        <v>4.3999999999999997E-2</v>
      </c>
    </row>
    <row r="9" spans="1:15" x14ac:dyDescent="0.25">
      <c r="B9" s="11">
        <f t="shared" ref="B9:B15" si="0">B8+1</f>
        <v>2</v>
      </c>
      <c r="C9" s="12"/>
      <c r="D9" s="44">
        <v>5.5E-2</v>
      </c>
      <c r="E9" s="56">
        <v>0.2</v>
      </c>
      <c r="F9" s="58">
        <v>0.219</v>
      </c>
      <c r="G9" s="59">
        <v>0.215</v>
      </c>
      <c r="H9" s="56">
        <v>0.20100000000000001</v>
      </c>
      <c r="I9" s="58">
        <v>0.17899999999999999</v>
      </c>
      <c r="J9" s="59">
        <v>0.13700000000000001</v>
      </c>
      <c r="K9" s="56">
        <v>0.14399999999999999</v>
      </c>
      <c r="L9" s="58">
        <v>0.14199999999999999</v>
      </c>
      <c r="M9" s="59">
        <v>0.13400000000000001</v>
      </c>
      <c r="N9" s="56">
        <v>0.11700000000000001</v>
      </c>
      <c r="O9" s="52">
        <v>4.3999999999999997E-2</v>
      </c>
    </row>
    <row r="10" spans="1:15" x14ac:dyDescent="0.25">
      <c r="B10" s="11">
        <f t="shared" si="0"/>
        <v>3</v>
      </c>
      <c r="C10" s="12"/>
      <c r="D10" s="44">
        <v>1.6E-2</v>
      </c>
      <c r="E10" s="56">
        <v>0.15</v>
      </c>
      <c r="F10" s="58">
        <v>0.14899999999999999</v>
      </c>
      <c r="G10" s="59">
        <v>0.11899999999999999</v>
      </c>
      <c r="H10" s="56">
        <v>0.111</v>
      </c>
      <c r="I10" s="58">
        <v>0.14799999999999999</v>
      </c>
      <c r="J10" s="59">
        <v>0.19</v>
      </c>
      <c r="K10" s="56">
        <v>0.159</v>
      </c>
      <c r="L10" s="58">
        <v>0.13600000000000001</v>
      </c>
      <c r="M10" s="59">
        <v>0.11799999999999999</v>
      </c>
      <c r="N10" s="56">
        <v>0.19700000000000001</v>
      </c>
      <c r="O10" s="52">
        <v>4.8000000000000001E-2</v>
      </c>
    </row>
    <row r="11" spans="1:15" x14ac:dyDescent="0.25">
      <c r="B11" s="11">
        <f t="shared" si="0"/>
        <v>4</v>
      </c>
      <c r="C11" s="12"/>
      <c r="D11" s="44">
        <v>5.8000000000000003E-2</v>
      </c>
      <c r="E11" s="56">
        <v>0.16300000000000001</v>
      </c>
      <c r="F11" s="58">
        <v>0.19900000000000001</v>
      </c>
      <c r="G11" s="59">
        <v>0.13600000000000001</v>
      </c>
      <c r="H11" s="56">
        <v>0.14299999999999999</v>
      </c>
      <c r="I11" s="58">
        <v>0.14499999999999999</v>
      </c>
      <c r="J11" s="59">
        <v>0.159</v>
      </c>
      <c r="K11" s="56">
        <v>0.185</v>
      </c>
      <c r="L11" s="58">
        <v>0.13100000000000001</v>
      </c>
      <c r="M11" s="59">
        <v>0.14000000000000001</v>
      </c>
      <c r="N11" s="56">
        <v>0.14199999999999999</v>
      </c>
      <c r="O11" s="52">
        <v>4.5999999999999999E-2</v>
      </c>
    </row>
    <row r="12" spans="1:15" x14ac:dyDescent="0.25">
      <c r="B12" s="11">
        <f t="shared" si="0"/>
        <v>5</v>
      </c>
      <c r="C12" s="12"/>
      <c r="D12" s="44">
        <v>0.05</v>
      </c>
      <c r="E12" s="56">
        <v>0.17100000000000001</v>
      </c>
      <c r="F12" s="58">
        <v>0.16700000000000001</v>
      </c>
      <c r="G12" s="59">
        <v>0.13400000000000001</v>
      </c>
      <c r="H12" s="56">
        <v>0.18</v>
      </c>
      <c r="I12" s="58">
        <v>0.17499999999999999</v>
      </c>
      <c r="J12" s="59">
        <v>0.14799999999999999</v>
      </c>
      <c r="K12" s="56">
        <v>0.14599999999999999</v>
      </c>
      <c r="L12" s="58">
        <v>0.112</v>
      </c>
      <c r="M12" s="59">
        <v>0.14499999999999999</v>
      </c>
      <c r="N12" s="56">
        <v>0.14899999999999999</v>
      </c>
      <c r="O12" s="52">
        <v>4.3999999999999997E-2</v>
      </c>
    </row>
    <row r="13" spans="1:15" x14ac:dyDescent="0.25">
      <c r="B13" s="11">
        <f t="shared" si="0"/>
        <v>6</v>
      </c>
      <c r="C13" s="12"/>
      <c r="D13" s="44">
        <v>5.2999999999999999E-2</v>
      </c>
      <c r="E13" s="56">
        <v>0.14499999999999999</v>
      </c>
      <c r="F13" s="58">
        <v>0.151</v>
      </c>
      <c r="G13" s="59">
        <v>0.109</v>
      </c>
      <c r="H13" s="56">
        <v>0.14199999999999999</v>
      </c>
      <c r="I13" s="58">
        <v>0.14000000000000001</v>
      </c>
      <c r="J13" s="59">
        <v>0.15</v>
      </c>
      <c r="K13" s="56">
        <v>0.154</v>
      </c>
      <c r="L13" s="58">
        <v>0.112</v>
      </c>
      <c r="M13" s="59">
        <v>0.156</v>
      </c>
      <c r="N13" s="56">
        <v>0.14499999999999999</v>
      </c>
      <c r="O13" s="52">
        <v>4.3999999999999997E-2</v>
      </c>
    </row>
    <row r="14" spans="1:15" x14ac:dyDescent="0.25">
      <c r="B14" s="11">
        <f t="shared" si="0"/>
        <v>7</v>
      </c>
      <c r="C14" s="12"/>
      <c r="D14" s="44">
        <v>8.4000000000000005E-2</v>
      </c>
      <c r="E14" s="56">
        <v>0.14699999999999999</v>
      </c>
      <c r="F14" s="57">
        <v>0.13800000000000001</v>
      </c>
      <c r="G14" s="59">
        <v>0.14899999999999999</v>
      </c>
      <c r="H14" s="56">
        <v>0.14199999999999999</v>
      </c>
      <c r="I14" s="57">
        <v>0.16400000000000001</v>
      </c>
      <c r="J14" s="59">
        <v>0.14699999999999999</v>
      </c>
      <c r="K14" s="56">
        <v>0.13800000000000001</v>
      </c>
      <c r="L14" s="57">
        <v>0.14799999999999999</v>
      </c>
      <c r="M14" s="59">
        <v>0.14099999999999999</v>
      </c>
      <c r="N14" s="56">
        <v>0.16200000000000001</v>
      </c>
      <c r="O14" s="53">
        <v>4.3999999999999997E-2</v>
      </c>
    </row>
    <row r="15" spans="1:15" x14ac:dyDescent="0.25">
      <c r="B15" s="11">
        <f t="shared" si="0"/>
        <v>8</v>
      </c>
      <c r="C15" s="12"/>
      <c r="D15" s="44">
        <v>0.05</v>
      </c>
      <c r="E15" s="56">
        <v>0.13800000000000001</v>
      </c>
      <c r="F15" s="57">
        <v>0.18</v>
      </c>
      <c r="G15" s="59">
        <v>0.156</v>
      </c>
      <c r="H15" s="56">
        <v>0.15</v>
      </c>
      <c r="I15" s="57">
        <v>0.16500000000000001</v>
      </c>
      <c r="J15" s="59">
        <v>0.13400000000000001</v>
      </c>
      <c r="K15" s="61">
        <v>0.17699999999999999</v>
      </c>
      <c r="L15" s="57">
        <v>0.156</v>
      </c>
      <c r="M15" s="59">
        <v>0.14599999999999999</v>
      </c>
      <c r="N15" s="56">
        <v>0.159</v>
      </c>
      <c r="O15" s="53">
        <v>4.5999999999999999E-2</v>
      </c>
    </row>
    <row r="16" spans="1:15" x14ac:dyDescent="0.25">
      <c r="B16" s="13"/>
      <c r="C16" s="4"/>
      <c r="D16" s="45">
        <v>4.2000000000000003E-2</v>
      </c>
      <c r="E16" s="45"/>
      <c r="F16" s="45"/>
      <c r="G16" s="46"/>
      <c r="H16" s="45"/>
      <c r="I16" s="45"/>
      <c r="J16" s="45"/>
      <c r="L16" s="46"/>
      <c r="M16" s="47"/>
      <c r="N16" s="47"/>
      <c r="O16" s="54">
        <v>3.7999999999999999E-2</v>
      </c>
    </row>
    <row r="17" spans="1:18" x14ac:dyDescent="0.25">
      <c r="B17" s="13"/>
      <c r="C17" s="4"/>
      <c r="D17" s="45">
        <v>5.8000000000000003E-2</v>
      </c>
      <c r="E17" s="45"/>
      <c r="F17" s="45"/>
      <c r="G17" s="46"/>
      <c r="H17" s="45"/>
      <c r="I17" s="45"/>
      <c r="J17" s="45"/>
      <c r="K17" s="46"/>
      <c r="L17" s="46"/>
      <c r="M17" s="47"/>
      <c r="N17" s="47"/>
      <c r="O17" s="54">
        <v>4.2999999999999997E-2</v>
      </c>
    </row>
    <row r="18" spans="1:18" x14ac:dyDescent="0.25">
      <c r="B18" s="13"/>
      <c r="C18" s="4"/>
      <c r="D18" s="45">
        <v>2.7E-2</v>
      </c>
      <c r="E18" s="45"/>
      <c r="F18" s="45"/>
      <c r="G18" s="46"/>
      <c r="H18" s="45"/>
      <c r="I18" s="45"/>
      <c r="J18" s="45"/>
      <c r="K18" s="46"/>
      <c r="L18" s="46"/>
      <c r="M18" s="47"/>
      <c r="N18" s="47"/>
      <c r="O18" s="54">
        <v>5.3999999999999999E-2</v>
      </c>
    </row>
    <row r="19" spans="1:18" x14ac:dyDescent="0.25">
      <c r="B19" s="13"/>
      <c r="C19" s="4"/>
      <c r="D19" s="45">
        <v>5.7000000000000002E-2</v>
      </c>
      <c r="E19" s="45"/>
      <c r="F19" s="45"/>
      <c r="G19" s="46"/>
      <c r="H19" s="45"/>
      <c r="I19" s="45"/>
      <c r="J19" s="45"/>
      <c r="K19" s="46"/>
      <c r="L19" s="46"/>
      <c r="M19" s="47"/>
      <c r="N19" s="47"/>
      <c r="O19" s="54">
        <v>4.5999999999999999E-2</v>
      </c>
    </row>
    <row r="20" spans="1:18" x14ac:dyDescent="0.25">
      <c r="B20" s="13"/>
      <c r="C20" s="4"/>
      <c r="D20" s="45">
        <v>4.2999999999999997E-2</v>
      </c>
      <c r="E20" s="45"/>
      <c r="F20" s="45"/>
      <c r="G20" s="46"/>
      <c r="H20" s="45"/>
      <c r="I20" s="45"/>
      <c r="J20" s="45"/>
      <c r="K20" s="46"/>
      <c r="L20" s="46"/>
      <c r="M20" s="47"/>
      <c r="N20" s="47"/>
      <c r="O20" s="54">
        <v>5.0999999999999997E-2</v>
      </c>
    </row>
    <row r="21" spans="1:18" x14ac:dyDescent="0.25">
      <c r="B21" s="13"/>
      <c r="C21" s="4"/>
      <c r="D21" s="45">
        <v>9.4E-2</v>
      </c>
      <c r="E21" s="45"/>
      <c r="F21" s="45"/>
      <c r="G21" s="55"/>
      <c r="H21" s="45"/>
      <c r="I21" s="45"/>
      <c r="J21" s="45"/>
      <c r="K21" s="46"/>
      <c r="L21" s="46"/>
      <c r="M21" s="47"/>
      <c r="N21" s="47"/>
      <c r="O21" s="54">
        <v>4.4999999999999998E-2</v>
      </c>
    </row>
    <row r="22" spans="1:18" x14ac:dyDescent="0.25">
      <c r="B22" s="13"/>
      <c r="C22" s="4"/>
      <c r="D22" s="45">
        <v>9.7000000000000003E-2</v>
      </c>
      <c r="E22" s="45"/>
      <c r="F22" s="45"/>
      <c r="G22" s="46"/>
      <c r="H22" s="45"/>
      <c r="I22" s="45"/>
      <c r="J22" s="45"/>
      <c r="K22" s="46"/>
      <c r="L22" s="46"/>
      <c r="M22" s="47"/>
      <c r="N22" s="47"/>
      <c r="O22" s="54">
        <v>5.5E-2</v>
      </c>
    </row>
    <row r="23" spans="1:18" x14ac:dyDescent="0.25">
      <c r="B23" s="13"/>
      <c r="C23" s="4"/>
      <c r="D23" s="45">
        <v>5.7000000000000002E-2</v>
      </c>
      <c r="E23" s="45"/>
      <c r="F23" s="45"/>
      <c r="G23" s="46"/>
      <c r="H23" s="45"/>
      <c r="I23" s="45"/>
      <c r="J23" s="45"/>
      <c r="K23" s="46"/>
      <c r="L23" s="46"/>
      <c r="M23" s="47"/>
      <c r="N23" s="47"/>
      <c r="O23" s="54">
        <v>5.8000000000000003E-2</v>
      </c>
    </row>
    <row r="24" spans="1:18" x14ac:dyDescent="0.25">
      <c r="B24" s="11"/>
      <c r="C24" s="11"/>
      <c r="D24" s="11"/>
      <c r="E24" s="11"/>
      <c r="F24" s="11"/>
      <c r="G24" s="14"/>
      <c r="H24" s="14"/>
      <c r="I24" s="14"/>
      <c r="J24" s="14"/>
      <c r="K24" s="4"/>
      <c r="L24" s="4"/>
    </row>
    <row r="25" spans="1:18" x14ac:dyDescent="0.25">
      <c r="D25" s="5" t="s">
        <v>19</v>
      </c>
      <c r="E25">
        <v>1</v>
      </c>
      <c r="F25">
        <v>2</v>
      </c>
      <c r="G25" s="4">
        <v>3</v>
      </c>
      <c r="H25" s="6">
        <v>4</v>
      </c>
      <c r="I25" s="6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t="s">
        <v>1</v>
      </c>
      <c r="R25" s="15" t="s">
        <v>4</v>
      </c>
    </row>
    <row r="26" spans="1:18" x14ac:dyDescent="0.25">
      <c r="A26" s="16" t="s">
        <v>5</v>
      </c>
      <c r="B26" s="17"/>
      <c r="D26" s="18">
        <f>AVERAGE(D8:D23)</f>
        <v>5.5125000000000007E-2</v>
      </c>
      <c r="E26" s="18">
        <f>AVERAGE(E8:E23)</f>
        <v>0.15575</v>
      </c>
      <c r="F26" s="18">
        <f t="shared" ref="F26:M26" si="1">AVERAGE(F8:F23)</f>
        <v>0.16750000000000001</v>
      </c>
      <c r="G26" s="18">
        <f t="shared" si="1"/>
        <v>0.14637499999999998</v>
      </c>
      <c r="H26" s="18">
        <f t="shared" si="1"/>
        <v>0.14962499999999998</v>
      </c>
      <c r="I26" s="18">
        <f t="shared" si="1"/>
        <v>0.15512500000000001</v>
      </c>
      <c r="J26" s="18">
        <f t="shared" si="1"/>
        <v>0.14937499999999998</v>
      </c>
      <c r="K26" s="18">
        <f t="shared" si="1"/>
        <v>0.15450000000000003</v>
      </c>
      <c r="L26" s="18">
        <f t="shared" si="1"/>
        <v>0.135875</v>
      </c>
      <c r="M26" s="18">
        <f t="shared" si="1"/>
        <v>0.138375</v>
      </c>
      <c r="N26" s="18">
        <f t="shared" ref="N26" si="2">AVERAGE(N8:N23)</f>
        <v>0.14937500000000001</v>
      </c>
      <c r="O26" s="18">
        <f>AVERAGE(O8:O23)</f>
        <v>4.6875000000000007E-2</v>
      </c>
      <c r="R26" s="19">
        <f>AVERAGE(E8:N15)</f>
        <v>0.1501875</v>
      </c>
    </row>
    <row r="27" spans="1:18" x14ac:dyDescent="0.25">
      <c r="A27" t="s">
        <v>6</v>
      </c>
      <c r="D27" s="18">
        <f t="shared" ref="D27:M27" si="3">STDEV(D8:D23)</f>
        <v>2.163292244088471E-2</v>
      </c>
      <c r="E27" s="18">
        <f>STDEV(E8:E23)</f>
        <v>2.1868111160186793E-2</v>
      </c>
      <c r="F27" s="18">
        <f t="shared" si="3"/>
        <v>2.9799328851502545E-2</v>
      </c>
      <c r="G27" s="18">
        <f t="shared" si="3"/>
        <v>3.2204425161769426E-2</v>
      </c>
      <c r="H27" s="18">
        <f t="shared" si="3"/>
        <v>2.8490286565274015E-2</v>
      </c>
      <c r="I27" s="18">
        <f t="shared" si="3"/>
        <v>1.8635124285683018E-2</v>
      </c>
      <c r="J27" s="18">
        <f t="shared" si="3"/>
        <v>1.8958130558831963E-2</v>
      </c>
      <c r="K27" s="18">
        <f t="shared" si="3"/>
        <v>1.8415831698374293E-2</v>
      </c>
      <c r="L27" s="18">
        <f t="shared" si="3"/>
        <v>1.6702758540347334E-2</v>
      </c>
      <c r="M27" s="18">
        <f t="shared" si="3"/>
        <v>1.1867572865345536E-2</v>
      </c>
      <c r="N27" s="18">
        <f t="shared" ref="N27" si="4">STDEV(N8:N23)</f>
        <v>2.4744046903100801E-2</v>
      </c>
      <c r="O27" s="18">
        <f>STDEV(O8:O23)</f>
        <v>5.162363799656124E-3</v>
      </c>
      <c r="R27" s="18">
        <f>STDEV(E8:N15)</f>
        <v>2.3309743575801442E-2</v>
      </c>
    </row>
    <row r="28" spans="1:18" x14ac:dyDescent="0.25">
      <c r="A28" s="5" t="s">
        <v>7</v>
      </c>
      <c r="B28" s="5"/>
      <c r="C28" s="5"/>
      <c r="D28" s="29">
        <f>D27/D26*100</f>
        <v>39.243396718158195</v>
      </c>
      <c r="E28" s="29">
        <f t="shared" ref="E28:M28" si="5">E27/E26*100</f>
        <v>14.040520809108695</v>
      </c>
      <c r="F28" s="29">
        <f t="shared" si="5"/>
        <v>17.790644090449277</v>
      </c>
      <c r="G28" s="21">
        <f t="shared" si="5"/>
        <v>22.001315225803197</v>
      </c>
      <c r="H28" s="29">
        <f t="shared" si="5"/>
        <v>19.041127194836438</v>
      </c>
      <c r="I28" s="29">
        <f t="shared" si="5"/>
        <v>12.012972948063187</v>
      </c>
      <c r="J28" s="29">
        <f t="shared" si="5"/>
        <v>12.691635520556964</v>
      </c>
      <c r="K28" s="29">
        <f t="shared" si="5"/>
        <v>11.91963216723255</v>
      </c>
      <c r="L28" s="29">
        <f t="shared" si="5"/>
        <v>12.292738576152592</v>
      </c>
      <c r="M28" s="67">
        <f t="shared" si="5"/>
        <v>8.5763850878739198</v>
      </c>
      <c r="N28" s="29">
        <f t="shared" ref="N28" si="6">N27/N26*100</f>
        <v>16.56505232006748</v>
      </c>
      <c r="O28" s="29">
        <f>O27/O26*100</f>
        <v>11.013042772599729</v>
      </c>
      <c r="R28" s="20">
        <f>R27/R26*100</f>
        <v>15.52042851489068</v>
      </c>
    </row>
    <row r="30" spans="1:18" x14ac:dyDescent="0.25">
      <c r="A30" s="22" t="s">
        <v>8</v>
      </c>
      <c r="B30" s="23"/>
      <c r="C30" s="24"/>
      <c r="D30" s="48">
        <f>D26-2*D27</f>
        <v>1.1859155118230588E-2</v>
      </c>
      <c r="E30" s="48">
        <f>E26-2*E27</f>
        <v>0.11201377767962642</v>
      </c>
      <c r="F30" s="48">
        <f t="shared" ref="F30:M30" si="7">F26-2*F27</f>
        <v>0.10790134229699491</v>
      </c>
      <c r="G30" s="48">
        <f t="shared" si="7"/>
        <v>8.1966149676461125E-2</v>
      </c>
      <c r="H30" s="48">
        <f t="shared" si="7"/>
        <v>9.2644426869451957E-2</v>
      </c>
      <c r="I30" s="48">
        <f t="shared" si="7"/>
        <v>0.11785475142863397</v>
      </c>
      <c r="J30" s="48">
        <f t="shared" si="7"/>
        <v>0.11145873888233605</v>
      </c>
      <c r="K30" s="48">
        <f t="shared" si="7"/>
        <v>0.11766833660325143</v>
      </c>
      <c r="L30" s="48">
        <f t="shared" si="7"/>
        <v>0.10246948291930533</v>
      </c>
      <c r="M30" s="48">
        <f t="shared" si="7"/>
        <v>0.11463985426930892</v>
      </c>
      <c r="N30" s="48">
        <f t="shared" ref="N30" si="8">N26-2*N27</f>
        <v>9.9886906193798405E-2</v>
      </c>
      <c r="O30" s="48">
        <f>O26-2*O27</f>
        <v>3.6550272400687756E-2</v>
      </c>
      <c r="Q30" s="47"/>
      <c r="R30" s="48">
        <f>R26-2*R27</f>
        <v>0.10356801284839712</v>
      </c>
    </row>
    <row r="31" spans="1:18" x14ac:dyDescent="0.25">
      <c r="A31" s="26" t="s">
        <v>9</v>
      </c>
      <c r="B31" s="27"/>
      <c r="C31" s="28"/>
      <c r="D31" s="49">
        <f>D26+2*D27</f>
        <v>9.8390844881769426E-2</v>
      </c>
      <c r="E31" s="49">
        <f t="shared" ref="E31:M31" si="9">E26+2*E27</f>
        <v>0.19948622232037358</v>
      </c>
      <c r="F31" s="49">
        <f t="shared" si="9"/>
        <v>0.22709865770300511</v>
      </c>
      <c r="G31" s="49">
        <f t="shared" si="9"/>
        <v>0.21078385032353883</v>
      </c>
      <c r="H31" s="49">
        <f t="shared" si="9"/>
        <v>0.206605573130548</v>
      </c>
      <c r="I31" s="49">
        <f t="shared" si="9"/>
        <v>0.19239524857136606</v>
      </c>
      <c r="J31" s="49">
        <f t="shared" si="9"/>
        <v>0.18729126111766392</v>
      </c>
      <c r="K31" s="49">
        <f t="shared" si="9"/>
        <v>0.19133166339674862</v>
      </c>
      <c r="L31" s="49">
        <f t="shared" si="9"/>
        <v>0.16928051708069466</v>
      </c>
      <c r="M31" s="49">
        <f t="shared" si="9"/>
        <v>0.16211014573069107</v>
      </c>
      <c r="N31" s="49">
        <f t="shared" ref="N31" si="10">N26+2*N27</f>
        <v>0.1988630938062016</v>
      </c>
      <c r="O31" s="49">
        <f>O26+2*O27</f>
        <v>5.7199727599312258E-2</v>
      </c>
      <c r="Q31" s="47"/>
      <c r="R31" s="49">
        <f>R26+2*R27</f>
        <v>0.19680698715160289</v>
      </c>
    </row>
    <row r="32" spans="1:18" x14ac:dyDescent="0.25">
      <c r="A32" s="30" t="s">
        <v>10</v>
      </c>
      <c r="G32" s="4"/>
      <c r="H32" s="4"/>
      <c r="I32" s="4"/>
      <c r="J32" s="4"/>
      <c r="K32" s="4"/>
      <c r="L32" s="4"/>
    </row>
    <row r="33" spans="2:15" x14ac:dyDescent="0.25">
      <c r="G33" s="4"/>
      <c r="H33" s="4"/>
      <c r="I33" s="4"/>
      <c r="J33" s="4"/>
      <c r="K33" s="4"/>
      <c r="L33" s="4"/>
    </row>
    <row r="34" spans="2:15" x14ac:dyDescent="0.25">
      <c r="D34" s="5"/>
      <c r="G34" s="4"/>
      <c r="H34" s="6"/>
      <c r="I34" s="6"/>
      <c r="J34" s="4"/>
      <c r="K34" s="4"/>
      <c r="L34" s="4"/>
      <c r="O34" t="s">
        <v>1</v>
      </c>
    </row>
    <row r="35" spans="2:15" x14ac:dyDescent="0.25">
      <c r="C35" s="7" t="s">
        <v>2</v>
      </c>
      <c r="D35" s="8" t="s">
        <v>3</v>
      </c>
      <c r="E35" s="9">
        <v>2</v>
      </c>
      <c r="F35" s="10">
        <v>3</v>
      </c>
      <c r="G35" s="8">
        <v>4</v>
      </c>
      <c r="H35" s="9">
        <v>5</v>
      </c>
      <c r="I35" s="10">
        <v>6</v>
      </c>
      <c r="J35" s="8">
        <v>7</v>
      </c>
      <c r="K35" s="9">
        <v>8</v>
      </c>
      <c r="L35" s="10">
        <v>9</v>
      </c>
      <c r="M35" s="8">
        <v>10</v>
      </c>
      <c r="N35" s="9">
        <v>11</v>
      </c>
      <c r="O35" s="52">
        <v>4.3999999999999997E-2</v>
      </c>
    </row>
    <row r="36" spans="2:15" x14ac:dyDescent="0.25">
      <c r="B36" s="11">
        <v>1</v>
      </c>
      <c r="C36" s="12"/>
      <c r="D36" s="44">
        <v>4.1000000000000002E-2</v>
      </c>
      <c r="E36" s="56">
        <v>0.13200000000000001</v>
      </c>
      <c r="F36" s="58">
        <v>0.13700000000000001</v>
      </c>
      <c r="G36" s="59">
        <v>0.153</v>
      </c>
      <c r="H36" s="56">
        <v>0.128</v>
      </c>
      <c r="I36" s="58">
        <v>0.125</v>
      </c>
      <c r="J36" s="59">
        <v>0.13</v>
      </c>
      <c r="K36" s="56">
        <v>0.13300000000000001</v>
      </c>
      <c r="L36" s="58">
        <v>0.15</v>
      </c>
      <c r="M36" s="59">
        <v>0.127</v>
      </c>
      <c r="N36" s="56">
        <v>0.124</v>
      </c>
      <c r="O36" s="52">
        <v>4.3999999999999997E-2</v>
      </c>
    </row>
    <row r="37" spans="2:15" x14ac:dyDescent="0.25">
      <c r="B37" s="11">
        <f t="shared" ref="B37:B43" si="11">B36+1</f>
        <v>2</v>
      </c>
      <c r="C37" s="12"/>
      <c r="D37" s="44">
        <v>5.5E-2</v>
      </c>
      <c r="E37" s="50" t="s">
        <v>20</v>
      </c>
      <c r="F37" s="60" t="s">
        <v>23</v>
      </c>
      <c r="G37" s="50" t="s">
        <v>21</v>
      </c>
      <c r="H37" s="50" t="s">
        <v>22</v>
      </c>
      <c r="I37" s="58">
        <v>0.17899999999999999</v>
      </c>
      <c r="J37" s="59">
        <v>0.13700000000000001</v>
      </c>
      <c r="K37" s="56">
        <v>0.14399999999999999</v>
      </c>
      <c r="L37" s="58">
        <v>0.14199999999999999</v>
      </c>
      <c r="M37" s="59">
        <v>0.13400000000000001</v>
      </c>
      <c r="N37" s="56">
        <v>0.11700000000000001</v>
      </c>
      <c r="O37" s="52">
        <v>4.8000000000000001E-2</v>
      </c>
    </row>
    <row r="38" spans="2:15" x14ac:dyDescent="0.25">
      <c r="B38" s="11">
        <f t="shared" si="11"/>
        <v>3</v>
      </c>
      <c r="C38" s="12"/>
      <c r="D38" s="50" t="s">
        <v>14</v>
      </c>
      <c r="E38" s="56">
        <v>0.15</v>
      </c>
      <c r="F38" s="58">
        <v>0.14899999999999999</v>
      </c>
      <c r="G38" s="59">
        <v>0.11899999999999999</v>
      </c>
      <c r="H38" s="56">
        <v>0.111</v>
      </c>
      <c r="I38" s="58">
        <v>0.14799999999999999</v>
      </c>
      <c r="J38" s="50" t="s">
        <v>24</v>
      </c>
      <c r="K38" s="56">
        <v>0.159</v>
      </c>
      <c r="L38" s="58">
        <v>0.13600000000000001</v>
      </c>
      <c r="M38" s="59">
        <v>0.11799999999999999</v>
      </c>
      <c r="N38" s="50" t="s">
        <v>25</v>
      </c>
      <c r="O38" s="52">
        <v>4.5999999999999999E-2</v>
      </c>
    </row>
    <row r="39" spans="2:15" x14ac:dyDescent="0.25">
      <c r="B39" s="11">
        <f t="shared" si="11"/>
        <v>4</v>
      </c>
      <c r="C39" s="12"/>
      <c r="D39" s="44">
        <v>5.8000000000000003E-2</v>
      </c>
      <c r="E39" s="56">
        <v>0.16300000000000001</v>
      </c>
      <c r="F39" s="58">
        <v>0.19900000000000001</v>
      </c>
      <c r="G39" s="59">
        <v>0.13600000000000001</v>
      </c>
      <c r="H39" s="56">
        <v>0.14299999999999999</v>
      </c>
      <c r="I39" s="58">
        <v>0.14499999999999999</v>
      </c>
      <c r="J39" s="59">
        <v>0.159</v>
      </c>
      <c r="K39" s="56">
        <v>0.185</v>
      </c>
      <c r="L39" s="58">
        <v>0.13100000000000001</v>
      </c>
      <c r="M39" s="59">
        <v>0.14000000000000001</v>
      </c>
      <c r="N39" s="56">
        <v>0.14199999999999999</v>
      </c>
      <c r="O39" s="52">
        <v>4.3999999999999997E-2</v>
      </c>
    </row>
    <row r="40" spans="2:15" x14ac:dyDescent="0.25">
      <c r="B40" s="11">
        <f t="shared" si="11"/>
        <v>5</v>
      </c>
      <c r="C40" s="12"/>
      <c r="D40" s="44">
        <v>0.05</v>
      </c>
      <c r="E40" s="56">
        <v>0.17100000000000001</v>
      </c>
      <c r="F40" s="58">
        <v>0.16700000000000001</v>
      </c>
      <c r="G40" s="59">
        <v>0.13400000000000001</v>
      </c>
      <c r="H40" s="56">
        <v>0.18</v>
      </c>
      <c r="I40" s="58">
        <v>0.17499999999999999</v>
      </c>
      <c r="J40" s="59">
        <v>0.14799999999999999</v>
      </c>
      <c r="K40" s="56">
        <v>0.14599999999999999</v>
      </c>
      <c r="L40" s="58">
        <v>0.112</v>
      </c>
      <c r="M40" s="59">
        <v>0.14499999999999999</v>
      </c>
      <c r="N40" s="56">
        <v>0.14899999999999999</v>
      </c>
      <c r="O40" s="52">
        <v>4.3999999999999997E-2</v>
      </c>
    </row>
    <row r="41" spans="2:15" x14ac:dyDescent="0.25">
      <c r="B41" s="11">
        <f t="shared" si="11"/>
        <v>6</v>
      </c>
      <c r="C41" s="12"/>
      <c r="D41" s="44">
        <v>5.2999999999999999E-2</v>
      </c>
      <c r="E41" s="56">
        <v>0.14499999999999999</v>
      </c>
      <c r="F41" s="58">
        <v>0.151</v>
      </c>
      <c r="G41" s="59">
        <v>0.109</v>
      </c>
      <c r="H41" s="56">
        <v>0.14199999999999999</v>
      </c>
      <c r="I41" s="58">
        <v>0.14000000000000001</v>
      </c>
      <c r="J41" s="59">
        <v>0.15</v>
      </c>
      <c r="K41" s="56">
        <v>0.154</v>
      </c>
      <c r="L41" s="58">
        <v>0.112</v>
      </c>
      <c r="M41" s="59">
        <v>0.156</v>
      </c>
      <c r="N41" s="56">
        <v>0.14499999999999999</v>
      </c>
      <c r="O41" s="53">
        <v>4.3999999999999997E-2</v>
      </c>
    </row>
    <row r="42" spans="2:15" x14ac:dyDescent="0.25">
      <c r="B42" s="11">
        <f t="shared" si="11"/>
        <v>7</v>
      </c>
      <c r="C42" s="12"/>
      <c r="D42" s="50" t="s">
        <v>18</v>
      </c>
      <c r="E42" s="56">
        <v>0.14699999999999999</v>
      </c>
      <c r="F42" s="57">
        <v>0.13800000000000001</v>
      </c>
      <c r="G42" s="59">
        <v>0.14899999999999999</v>
      </c>
      <c r="H42" s="56">
        <v>0.14199999999999999</v>
      </c>
      <c r="I42" s="57">
        <v>0.16400000000000001</v>
      </c>
      <c r="J42" s="59">
        <v>0.14699999999999999</v>
      </c>
      <c r="K42" s="56">
        <v>0.13800000000000001</v>
      </c>
      <c r="L42" s="57">
        <v>0.14799999999999999</v>
      </c>
      <c r="M42" s="59">
        <v>0.14099999999999999</v>
      </c>
      <c r="N42" s="56">
        <v>0.16200000000000001</v>
      </c>
      <c r="O42" s="53">
        <v>4.5999999999999999E-2</v>
      </c>
    </row>
    <row r="43" spans="2:15" x14ac:dyDescent="0.25">
      <c r="B43" s="11">
        <f t="shared" si="11"/>
        <v>8</v>
      </c>
      <c r="C43" s="12"/>
      <c r="D43" s="44">
        <v>0.05</v>
      </c>
      <c r="E43" s="56">
        <v>0.13800000000000001</v>
      </c>
      <c r="F43" s="57">
        <v>0.18</v>
      </c>
      <c r="G43" s="59">
        <v>0.156</v>
      </c>
      <c r="H43" s="56">
        <v>0.15</v>
      </c>
      <c r="I43" s="57">
        <v>0.16500000000000001</v>
      </c>
      <c r="J43" s="59">
        <v>0.13400000000000001</v>
      </c>
      <c r="K43" s="66">
        <v>0.17699999999999999</v>
      </c>
      <c r="L43" s="57">
        <v>0.156</v>
      </c>
      <c r="M43" s="59">
        <v>0.14599999999999999</v>
      </c>
      <c r="N43" s="56">
        <v>0.159</v>
      </c>
      <c r="O43" s="54">
        <v>3.7999999999999999E-2</v>
      </c>
    </row>
    <row r="44" spans="2:15" x14ac:dyDescent="0.25">
      <c r="B44" s="13"/>
      <c r="C44" s="4"/>
      <c r="D44" s="45">
        <v>4.2000000000000003E-2</v>
      </c>
      <c r="E44" s="45"/>
      <c r="F44" s="45"/>
      <c r="G44" s="46"/>
      <c r="H44" s="45"/>
      <c r="I44" s="45"/>
      <c r="J44" s="45"/>
      <c r="K44" s="46"/>
      <c r="L44" s="46"/>
      <c r="M44" s="47"/>
      <c r="N44" s="47"/>
      <c r="O44" s="54">
        <v>4.2999999999999997E-2</v>
      </c>
    </row>
    <row r="45" spans="2:15" x14ac:dyDescent="0.25">
      <c r="B45" s="13"/>
      <c r="C45" s="4"/>
      <c r="D45" s="45">
        <v>5.8000000000000003E-2</v>
      </c>
      <c r="E45" s="45"/>
      <c r="F45" s="45"/>
      <c r="G45" s="46"/>
      <c r="H45" s="45"/>
      <c r="I45" s="45"/>
      <c r="J45" s="45"/>
      <c r="K45" s="46"/>
      <c r="L45" s="46"/>
      <c r="M45" s="47"/>
      <c r="N45" s="47"/>
      <c r="O45" s="54">
        <v>5.3999999999999999E-2</v>
      </c>
    </row>
    <row r="46" spans="2:15" x14ac:dyDescent="0.25">
      <c r="B46" s="13"/>
      <c r="C46" s="4"/>
      <c r="D46" s="51" t="s">
        <v>17</v>
      </c>
      <c r="E46" s="45"/>
      <c r="F46" s="45"/>
      <c r="G46" s="46"/>
      <c r="H46" s="45"/>
      <c r="I46" s="45"/>
      <c r="J46" s="45"/>
      <c r="K46" s="46"/>
      <c r="L46" s="46"/>
      <c r="M46" s="47"/>
      <c r="N46" s="47"/>
      <c r="O46" s="54">
        <v>4.5999999999999999E-2</v>
      </c>
    </row>
    <row r="47" spans="2:15" x14ac:dyDescent="0.25">
      <c r="B47" s="13"/>
      <c r="C47" s="4"/>
      <c r="D47" s="45">
        <v>5.7000000000000002E-2</v>
      </c>
      <c r="E47" s="45"/>
      <c r="F47" s="45"/>
      <c r="G47" s="46"/>
      <c r="H47" s="45"/>
      <c r="I47" s="45"/>
      <c r="J47" s="45"/>
      <c r="K47" s="46"/>
      <c r="L47" s="46"/>
      <c r="M47" s="47"/>
      <c r="N47" s="47"/>
      <c r="O47" s="54">
        <v>5.0999999999999997E-2</v>
      </c>
    </row>
    <row r="48" spans="2:15" x14ac:dyDescent="0.25">
      <c r="B48" s="13"/>
      <c r="C48" s="4"/>
      <c r="D48" s="45">
        <v>4.2999999999999997E-2</v>
      </c>
      <c r="E48" s="45"/>
      <c r="F48" s="45"/>
      <c r="G48" s="46"/>
      <c r="H48" s="45"/>
      <c r="I48" s="45"/>
      <c r="J48" s="45"/>
      <c r="K48" s="46"/>
      <c r="L48" s="46"/>
      <c r="M48" s="47"/>
      <c r="N48" s="47"/>
      <c r="O48" s="54">
        <v>4.4999999999999998E-2</v>
      </c>
    </row>
    <row r="49" spans="1:18" x14ac:dyDescent="0.25">
      <c r="B49" s="13"/>
      <c r="C49" s="4"/>
      <c r="D49" s="51" t="s">
        <v>15</v>
      </c>
      <c r="E49" s="45"/>
      <c r="F49" s="45"/>
      <c r="G49" s="46"/>
      <c r="H49" s="45"/>
      <c r="I49" s="45"/>
      <c r="J49" s="45"/>
      <c r="K49" s="46"/>
      <c r="L49" s="46"/>
      <c r="M49" s="47"/>
      <c r="N49" s="47"/>
      <c r="O49" s="54">
        <v>5.5E-2</v>
      </c>
    </row>
    <row r="50" spans="1:18" x14ac:dyDescent="0.25">
      <c r="B50" s="13"/>
      <c r="C50" s="4"/>
      <c r="D50" s="51" t="s">
        <v>16</v>
      </c>
      <c r="E50" s="45"/>
      <c r="F50" s="45"/>
      <c r="G50" s="46"/>
      <c r="H50" s="45"/>
      <c r="I50" s="45"/>
      <c r="J50" s="45"/>
      <c r="K50" s="46"/>
      <c r="L50" s="46"/>
      <c r="M50" s="47"/>
      <c r="N50" s="47"/>
      <c r="O50" s="68" t="s">
        <v>26</v>
      </c>
    </row>
    <row r="51" spans="1:18" x14ac:dyDescent="0.25">
      <c r="B51" s="13"/>
      <c r="C51" s="4"/>
      <c r="D51" s="45">
        <v>5.7000000000000002E-2</v>
      </c>
      <c r="E51" s="45"/>
      <c r="F51" s="45"/>
      <c r="G51" s="46"/>
      <c r="H51" s="45"/>
      <c r="I51" s="45"/>
      <c r="J51" s="45"/>
      <c r="K51" s="46"/>
      <c r="L51" s="46"/>
      <c r="M51" s="47"/>
      <c r="N51" s="47"/>
      <c r="O51" s="47"/>
    </row>
    <row r="52" spans="1:18" x14ac:dyDescent="0.25">
      <c r="B52" s="11"/>
      <c r="C52" s="11"/>
      <c r="D52" s="11"/>
      <c r="E52" s="11"/>
      <c r="F52" s="11"/>
      <c r="G52" s="14"/>
      <c r="H52" s="14"/>
      <c r="I52" s="14"/>
      <c r="J52" s="14"/>
      <c r="K52" s="4"/>
      <c r="L52" s="4"/>
      <c r="O52" t="s">
        <v>1</v>
      </c>
    </row>
    <row r="53" spans="1:18" x14ac:dyDescent="0.25">
      <c r="D53" s="8" t="s">
        <v>3</v>
      </c>
      <c r="E53" s="9">
        <v>2</v>
      </c>
      <c r="F53" s="10">
        <v>3</v>
      </c>
      <c r="G53" s="8">
        <v>4</v>
      </c>
      <c r="H53" s="9">
        <v>5</v>
      </c>
      <c r="I53" s="10">
        <v>6</v>
      </c>
      <c r="J53" s="8">
        <v>7</v>
      </c>
      <c r="K53" s="9">
        <v>8</v>
      </c>
      <c r="L53" s="10">
        <v>9</v>
      </c>
      <c r="M53" s="8">
        <v>10</v>
      </c>
      <c r="N53" s="9">
        <v>11</v>
      </c>
      <c r="O53" s="10">
        <v>12</v>
      </c>
      <c r="Q53" s="15" t="s">
        <v>4</v>
      </c>
    </row>
    <row r="54" spans="1:18" x14ac:dyDescent="0.25">
      <c r="A54" s="16" t="s">
        <v>27</v>
      </c>
      <c r="B54" s="17"/>
      <c r="D54" s="62">
        <f t="shared" ref="D54:O54" si="12">AVERAGE(D36:D51)</f>
        <v>5.1272727272727275E-2</v>
      </c>
      <c r="E54" s="62">
        <f t="shared" si="12"/>
        <v>0.14942857142857147</v>
      </c>
      <c r="F54" s="62">
        <f t="shared" si="12"/>
        <v>0.16014285714285714</v>
      </c>
      <c r="G54" s="62">
        <f t="shared" si="12"/>
        <v>0.13657142857142859</v>
      </c>
      <c r="H54" s="62">
        <f t="shared" si="12"/>
        <v>0.14228571428571429</v>
      </c>
      <c r="I54" s="62">
        <f t="shared" si="12"/>
        <v>0.15512500000000001</v>
      </c>
      <c r="J54" s="62">
        <f t="shared" si="12"/>
        <v>0.1435714285714286</v>
      </c>
      <c r="K54" s="62">
        <f t="shared" si="12"/>
        <v>0.15450000000000003</v>
      </c>
      <c r="L54" s="62">
        <f t="shared" si="12"/>
        <v>0.135875</v>
      </c>
      <c r="M54" s="62">
        <f t="shared" si="12"/>
        <v>0.138375</v>
      </c>
      <c r="N54" s="62">
        <f t="shared" si="12"/>
        <v>0.1425714285714286</v>
      </c>
      <c r="O54" s="62">
        <f t="shared" si="12"/>
        <v>4.6285714285714284E-2</v>
      </c>
      <c r="P54" s="47"/>
      <c r="Q54" s="63">
        <f>AVERAGE(E36:N43)</f>
        <v>0.14585135135135133</v>
      </c>
    </row>
    <row r="55" spans="1:18" x14ac:dyDescent="0.25">
      <c r="A55" t="s">
        <v>6</v>
      </c>
      <c r="D55" s="62">
        <f t="shared" ref="D55:O55" si="13">STDEV(D36:D51)</f>
        <v>6.6044062426672259E-3</v>
      </c>
      <c r="E55" s="62">
        <f t="shared" si="13"/>
        <v>1.3599719885070465E-2</v>
      </c>
      <c r="F55" s="62">
        <f t="shared" si="13"/>
        <v>2.3039303891600672E-2</v>
      </c>
      <c r="G55" s="62">
        <f t="shared" si="13"/>
        <v>1.7690460167909049E-2</v>
      </c>
      <c r="H55" s="62">
        <f t="shared" si="13"/>
        <v>2.1076956498462616E-2</v>
      </c>
      <c r="I55" s="62">
        <f t="shared" si="13"/>
        <v>1.8635124285683018E-2</v>
      </c>
      <c r="J55" s="62">
        <f t="shared" si="13"/>
        <v>1.0244626930854088E-2</v>
      </c>
      <c r="K55" s="62">
        <f t="shared" si="13"/>
        <v>1.8415831698374293E-2</v>
      </c>
      <c r="L55" s="62">
        <f t="shared" si="13"/>
        <v>1.6702758540347334E-2</v>
      </c>
      <c r="M55" s="62">
        <f t="shared" si="13"/>
        <v>1.1867572865345536E-2</v>
      </c>
      <c r="N55" s="62">
        <f t="shared" si="13"/>
        <v>1.6801360489130251E-2</v>
      </c>
      <c r="O55" s="62">
        <f t="shared" si="13"/>
        <v>4.4966409929835648E-3</v>
      </c>
      <c r="P55" s="47"/>
      <c r="Q55" s="62">
        <f>STDEV(E36:N43)</f>
        <v>1.804004862280666E-2</v>
      </c>
    </row>
    <row r="56" spans="1:18" x14ac:dyDescent="0.25">
      <c r="A56" s="5" t="s">
        <v>7</v>
      </c>
      <c r="B56" s="5"/>
      <c r="C56" s="5"/>
      <c r="D56" s="20">
        <f t="shared" ref="D56:O56" si="14">D55/D54*100</f>
        <v>12.880934161230403</v>
      </c>
      <c r="E56" s="29">
        <f t="shared" si="14"/>
        <v>9.1011509747125459</v>
      </c>
      <c r="F56" s="20">
        <f t="shared" si="14"/>
        <v>14.386719646851445</v>
      </c>
      <c r="G56" s="21">
        <f t="shared" si="14"/>
        <v>12.953265813322524</v>
      </c>
      <c r="H56" s="29">
        <f t="shared" si="14"/>
        <v>14.813122037072118</v>
      </c>
      <c r="I56" s="29">
        <f t="shared" si="14"/>
        <v>12.012972948063187</v>
      </c>
      <c r="J56" s="43">
        <f>J55/J54*100</f>
        <v>7.1355610463660302</v>
      </c>
      <c r="K56" s="20">
        <f t="shared" si="14"/>
        <v>11.91963216723255</v>
      </c>
      <c r="L56" s="29">
        <f t="shared" si="14"/>
        <v>12.292738576152592</v>
      </c>
      <c r="M56" s="67">
        <f t="shared" si="14"/>
        <v>8.5763850878739198</v>
      </c>
      <c r="N56" s="29">
        <f t="shared" si="14"/>
        <v>11.784521385161497</v>
      </c>
      <c r="O56" s="20">
        <f t="shared" si="14"/>
        <v>9.7149651082978252</v>
      </c>
      <c r="P56" s="47"/>
      <c r="Q56" s="64">
        <f>Q55/Q54*100</f>
        <v>12.36879086526168</v>
      </c>
    </row>
    <row r="57" spans="1:18" x14ac:dyDescent="0.25"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8" x14ac:dyDescent="0.25">
      <c r="A58" s="22" t="s">
        <v>8</v>
      </c>
      <c r="B58" s="23"/>
      <c r="C58" s="24"/>
      <c r="D58" s="48">
        <f>D54-2*D55</f>
        <v>3.8063914787392822E-2</v>
      </c>
      <c r="E58" s="48">
        <f>E54-2*E55</f>
        <v>0.12222913165843054</v>
      </c>
      <c r="F58" s="48">
        <f t="shared" ref="F58:O58" si="15">F54-2*F55</f>
        <v>0.1140642493596558</v>
      </c>
      <c r="G58" s="48">
        <f t="shared" si="15"/>
        <v>0.10119050823561049</v>
      </c>
      <c r="H58" s="48">
        <f t="shared" si="15"/>
        <v>0.10013180128878907</v>
      </c>
      <c r="I58" s="48">
        <f t="shared" si="15"/>
        <v>0.11785475142863397</v>
      </c>
      <c r="J58" s="48">
        <f t="shared" si="15"/>
        <v>0.12308217470972042</v>
      </c>
      <c r="K58" s="48">
        <f t="shared" si="15"/>
        <v>0.11766833660325143</v>
      </c>
      <c r="L58" s="48">
        <f t="shared" si="15"/>
        <v>0.10246948291930533</v>
      </c>
      <c r="M58" s="48">
        <f t="shared" si="15"/>
        <v>0.11463985426930892</v>
      </c>
      <c r="N58" s="48">
        <f t="shared" si="15"/>
        <v>0.1089687075931681</v>
      </c>
      <c r="O58" s="48">
        <f t="shared" si="15"/>
        <v>3.7292432299747158E-2</v>
      </c>
      <c r="P58" s="47"/>
      <c r="Q58" s="48">
        <f>Q54-2*Q55</f>
        <v>0.10977125410573801</v>
      </c>
    </row>
    <row r="59" spans="1:18" x14ac:dyDescent="0.25">
      <c r="A59" s="35" t="s">
        <v>9</v>
      </c>
      <c r="B59" s="36"/>
      <c r="C59" s="37"/>
      <c r="D59" s="65">
        <f>D54+2*D55</f>
        <v>6.4481539758061729E-2</v>
      </c>
      <c r="E59" s="65">
        <f t="shared" ref="E59:O59" si="16">E54+2*E55</f>
        <v>0.17662801119871241</v>
      </c>
      <c r="F59" s="65">
        <f t="shared" si="16"/>
        <v>0.20622146492605847</v>
      </c>
      <c r="G59" s="65">
        <f t="shared" si="16"/>
        <v>0.1719523489072467</v>
      </c>
      <c r="H59" s="65">
        <f t="shared" si="16"/>
        <v>0.18443962728263952</v>
      </c>
      <c r="I59" s="65">
        <f t="shared" si="16"/>
        <v>0.19239524857136606</v>
      </c>
      <c r="J59" s="65">
        <f t="shared" si="16"/>
        <v>0.16406068243313676</v>
      </c>
      <c r="K59" s="65">
        <f t="shared" si="16"/>
        <v>0.19133166339674862</v>
      </c>
      <c r="L59" s="65">
        <f t="shared" si="16"/>
        <v>0.16928051708069466</v>
      </c>
      <c r="M59" s="65">
        <f t="shared" si="16"/>
        <v>0.16211014573069107</v>
      </c>
      <c r="N59" s="65">
        <f t="shared" si="16"/>
        <v>0.1761741495496891</v>
      </c>
      <c r="O59" s="65">
        <f t="shared" si="16"/>
        <v>5.527899627168141E-2</v>
      </c>
      <c r="P59" s="47"/>
      <c r="Q59" s="65">
        <f>Q54+2*Q55</f>
        <v>0.18193144859696464</v>
      </c>
    </row>
    <row r="60" spans="1:18" x14ac:dyDescent="0.25">
      <c r="A60" s="3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42" t="s">
        <v>12</v>
      </c>
      <c r="B61" s="4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4"/>
      <c r="Q61" s="32"/>
      <c r="R61" s="4"/>
    </row>
    <row r="62" spans="1:18" x14ac:dyDescent="0.25">
      <c r="A62" s="4"/>
      <c r="B62" s="4"/>
      <c r="C62" s="3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4"/>
      <c r="Q62" s="32"/>
      <c r="R62" s="4"/>
    </row>
    <row r="63" spans="1:18" x14ac:dyDescent="0.25">
      <c r="D63" s="5"/>
      <c r="G63" s="4"/>
      <c r="H63" s="6"/>
      <c r="I63" s="6"/>
      <c r="J63" s="4"/>
      <c r="K63" s="4"/>
      <c r="L63" s="4"/>
      <c r="O63" t="s">
        <v>1</v>
      </c>
    </row>
    <row r="64" spans="1:18" x14ac:dyDescent="0.25">
      <c r="C64" s="7" t="s">
        <v>2</v>
      </c>
      <c r="D64" s="8">
        <v>1</v>
      </c>
      <c r="E64" s="9">
        <v>2</v>
      </c>
      <c r="F64" s="10">
        <v>3</v>
      </c>
      <c r="G64" s="8">
        <v>4</v>
      </c>
      <c r="H64" s="9">
        <v>5</v>
      </c>
      <c r="I64" s="10">
        <v>6</v>
      </c>
      <c r="J64" s="8">
        <v>7</v>
      </c>
      <c r="K64" s="9">
        <v>8</v>
      </c>
      <c r="L64" s="10">
        <v>9</v>
      </c>
      <c r="M64" s="8">
        <v>10</v>
      </c>
      <c r="N64" s="9">
        <v>11</v>
      </c>
      <c r="O64" s="10">
        <v>12</v>
      </c>
    </row>
    <row r="65" spans="1:17" x14ac:dyDescent="0.25">
      <c r="B65" s="11">
        <v>1</v>
      </c>
      <c r="C65" s="12"/>
      <c r="D65" s="40">
        <v>4.2999999999999997E-2</v>
      </c>
      <c r="E65" s="40">
        <v>4.3999999999999997E-2</v>
      </c>
      <c r="F65" s="41">
        <v>4.4999999999999998E-2</v>
      </c>
      <c r="G65" s="40">
        <v>4.2999999999999997E-2</v>
      </c>
      <c r="H65" s="40">
        <v>4.2000000000000003E-2</v>
      </c>
      <c r="I65" s="41">
        <v>4.3999999999999997E-2</v>
      </c>
      <c r="J65" s="40">
        <v>4.2000000000000003E-2</v>
      </c>
      <c r="K65" s="40">
        <v>4.2000000000000003E-2</v>
      </c>
      <c r="L65" s="41">
        <v>4.1000000000000002E-2</v>
      </c>
      <c r="M65" s="40">
        <v>4.1000000000000002E-2</v>
      </c>
      <c r="N65" s="40">
        <v>4.2999999999999997E-2</v>
      </c>
      <c r="O65" s="41">
        <v>4.1000000000000002E-2</v>
      </c>
    </row>
    <row r="66" spans="1:17" x14ac:dyDescent="0.25">
      <c r="B66" s="11">
        <f t="shared" ref="B66:B72" si="17">B65+1</f>
        <v>2</v>
      </c>
      <c r="C66" s="12"/>
      <c r="D66" s="40">
        <v>4.2999999999999997E-2</v>
      </c>
      <c r="E66" s="40">
        <v>4.3999999999999997E-2</v>
      </c>
      <c r="F66" s="41">
        <v>4.3999999999999997E-2</v>
      </c>
      <c r="G66" s="40">
        <v>4.2999999999999997E-2</v>
      </c>
      <c r="H66" s="40">
        <v>4.3999999999999997E-2</v>
      </c>
      <c r="I66" s="41">
        <v>4.2999999999999997E-2</v>
      </c>
      <c r="J66" s="40">
        <v>4.4999999999999998E-2</v>
      </c>
      <c r="K66" s="40">
        <v>4.2999999999999997E-2</v>
      </c>
      <c r="L66" s="41">
        <v>4.2999999999999997E-2</v>
      </c>
      <c r="M66" s="40">
        <v>4.3999999999999997E-2</v>
      </c>
      <c r="N66" s="40">
        <v>4.2999999999999997E-2</v>
      </c>
      <c r="O66" s="41">
        <v>4.4999999999999998E-2</v>
      </c>
    </row>
    <row r="67" spans="1:17" x14ac:dyDescent="0.25">
      <c r="B67" s="11">
        <f t="shared" si="17"/>
        <v>3</v>
      </c>
      <c r="C67" s="12"/>
      <c r="D67" s="40">
        <v>4.2999999999999997E-2</v>
      </c>
      <c r="E67" s="40">
        <v>4.3999999999999997E-2</v>
      </c>
      <c r="F67" s="41">
        <v>4.2999999999999997E-2</v>
      </c>
      <c r="G67" s="40">
        <v>4.3999999999999997E-2</v>
      </c>
      <c r="H67" s="40">
        <v>4.2999999999999997E-2</v>
      </c>
      <c r="I67" s="41">
        <v>4.3999999999999997E-2</v>
      </c>
      <c r="J67" s="40">
        <v>4.3999999999999997E-2</v>
      </c>
      <c r="K67" s="40">
        <v>4.2999999999999997E-2</v>
      </c>
      <c r="L67" s="41">
        <v>4.2999999999999997E-2</v>
      </c>
      <c r="M67" s="40">
        <v>4.2999999999999997E-2</v>
      </c>
      <c r="N67" s="40">
        <v>4.3999999999999997E-2</v>
      </c>
      <c r="O67" s="41">
        <v>4.2999999999999997E-2</v>
      </c>
    </row>
    <row r="68" spans="1:17" x14ac:dyDescent="0.25">
      <c r="B68" s="11">
        <f t="shared" si="17"/>
        <v>4</v>
      </c>
      <c r="C68" s="12"/>
      <c r="D68" s="40">
        <v>3.7999999999999999E-2</v>
      </c>
      <c r="E68" s="40">
        <v>4.3999999999999997E-2</v>
      </c>
      <c r="F68" s="41">
        <v>4.2999999999999997E-2</v>
      </c>
      <c r="G68" s="40">
        <v>4.2999999999999997E-2</v>
      </c>
      <c r="H68" s="40">
        <v>4.5999999999999999E-2</v>
      </c>
      <c r="I68" s="41">
        <v>4.4999999999999998E-2</v>
      </c>
      <c r="J68" s="40">
        <v>4.2999999999999997E-2</v>
      </c>
      <c r="K68" s="40">
        <v>4.2000000000000003E-2</v>
      </c>
      <c r="L68" s="41">
        <v>4.2000000000000003E-2</v>
      </c>
      <c r="M68" s="40">
        <v>4.3999999999999997E-2</v>
      </c>
      <c r="N68" s="40">
        <v>4.2000000000000003E-2</v>
      </c>
      <c r="O68" s="41">
        <v>4.2999999999999997E-2</v>
      </c>
    </row>
    <row r="69" spans="1:17" x14ac:dyDescent="0.25">
      <c r="B69" s="11">
        <f t="shared" si="17"/>
        <v>5</v>
      </c>
      <c r="C69" s="12"/>
      <c r="D69" s="40">
        <v>4.2999999999999997E-2</v>
      </c>
      <c r="E69" s="40">
        <v>4.2000000000000003E-2</v>
      </c>
      <c r="F69" s="41">
        <v>4.2000000000000003E-2</v>
      </c>
      <c r="G69" s="40">
        <v>4.2000000000000003E-2</v>
      </c>
      <c r="H69" s="40">
        <v>4.2999999999999997E-2</v>
      </c>
      <c r="I69" s="41">
        <v>4.2999999999999997E-2</v>
      </c>
      <c r="J69" s="40">
        <v>4.4999999999999998E-2</v>
      </c>
      <c r="K69" s="40">
        <v>4.4999999999999998E-2</v>
      </c>
      <c r="L69" s="41">
        <v>4.2999999999999997E-2</v>
      </c>
      <c r="M69" s="40">
        <v>4.3999999999999997E-2</v>
      </c>
      <c r="N69" s="40">
        <v>4.1000000000000002E-2</v>
      </c>
      <c r="O69" s="41">
        <v>4.8000000000000001E-2</v>
      </c>
    </row>
    <row r="70" spans="1:17" x14ac:dyDescent="0.25">
      <c r="B70" s="11">
        <f t="shared" si="17"/>
        <v>6</v>
      </c>
      <c r="C70" s="12"/>
      <c r="D70" s="40">
        <v>4.4999999999999998E-2</v>
      </c>
      <c r="E70" s="40">
        <v>4.2000000000000003E-2</v>
      </c>
      <c r="F70" s="41">
        <v>4.2999999999999997E-2</v>
      </c>
      <c r="G70" s="40">
        <v>4.2999999999999997E-2</v>
      </c>
      <c r="H70" s="40">
        <v>4.2999999999999997E-2</v>
      </c>
      <c r="I70" s="41">
        <v>4.2000000000000003E-2</v>
      </c>
      <c r="J70" s="40">
        <v>4.2999999999999997E-2</v>
      </c>
      <c r="K70" s="40">
        <v>4.3999999999999997E-2</v>
      </c>
      <c r="L70" s="41">
        <v>4.2000000000000003E-2</v>
      </c>
      <c r="M70" s="40">
        <v>4.4999999999999998E-2</v>
      </c>
      <c r="N70" s="40">
        <v>4.1000000000000002E-2</v>
      </c>
      <c r="O70" s="41">
        <v>4.3999999999999997E-2</v>
      </c>
    </row>
    <row r="71" spans="1:17" x14ac:dyDescent="0.25">
      <c r="B71" s="11">
        <f t="shared" si="17"/>
        <v>7</v>
      </c>
      <c r="C71" s="12"/>
      <c r="D71" s="40">
        <v>4.3999999999999997E-2</v>
      </c>
      <c r="E71" s="40">
        <v>4.1000000000000002E-2</v>
      </c>
      <c r="F71" s="40">
        <v>4.2000000000000003E-2</v>
      </c>
      <c r="G71" s="40">
        <v>4.2999999999999997E-2</v>
      </c>
      <c r="H71" s="40">
        <v>4.2999999999999997E-2</v>
      </c>
      <c r="I71" s="40">
        <v>4.2000000000000003E-2</v>
      </c>
      <c r="J71" s="40">
        <v>4.2999999999999997E-2</v>
      </c>
      <c r="K71" s="40">
        <v>4.3999999999999997E-2</v>
      </c>
      <c r="L71" s="40">
        <v>4.4999999999999998E-2</v>
      </c>
      <c r="M71" s="40">
        <v>4.2000000000000003E-2</v>
      </c>
      <c r="N71" s="40">
        <v>4.2000000000000003E-2</v>
      </c>
      <c r="O71" s="40">
        <v>4.5999999999999999E-2</v>
      </c>
    </row>
    <row r="72" spans="1:17" x14ac:dyDescent="0.25">
      <c r="B72" s="11">
        <f t="shared" si="17"/>
        <v>8</v>
      </c>
      <c r="C72" s="12"/>
      <c r="D72" s="40">
        <v>4.8000000000000001E-2</v>
      </c>
      <c r="E72" s="40">
        <v>4.2999999999999997E-2</v>
      </c>
      <c r="F72" s="40">
        <v>4.2000000000000003E-2</v>
      </c>
      <c r="G72" s="40">
        <v>4.2000000000000003E-2</v>
      </c>
      <c r="H72" s="40">
        <v>4.8000000000000001E-2</v>
      </c>
      <c r="I72" s="40">
        <v>4.2000000000000003E-2</v>
      </c>
      <c r="J72" s="40">
        <v>4.2000000000000003E-2</v>
      </c>
      <c r="K72" s="40">
        <v>4.1000000000000002E-2</v>
      </c>
      <c r="L72" s="40">
        <v>4.2999999999999997E-2</v>
      </c>
      <c r="M72" s="40">
        <v>4.2000000000000003E-2</v>
      </c>
      <c r="N72" s="40">
        <v>4.1000000000000002E-2</v>
      </c>
      <c r="O72" s="40">
        <v>4.2999999999999997E-2</v>
      </c>
    </row>
    <row r="73" spans="1:17" x14ac:dyDescent="0.25">
      <c r="B73" s="11"/>
      <c r="C73" s="11"/>
      <c r="D73" s="11"/>
      <c r="E73" s="11"/>
      <c r="F73" s="11"/>
      <c r="G73" s="14"/>
      <c r="H73" s="14"/>
      <c r="I73" s="14"/>
      <c r="J73" s="14"/>
      <c r="K73" s="4"/>
      <c r="L73" s="4"/>
    </row>
    <row r="74" spans="1:17" x14ac:dyDescent="0.25">
      <c r="D74" s="8">
        <v>1</v>
      </c>
      <c r="E74" s="9">
        <v>2</v>
      </c>
      <c r="F74" s="10">
        <v>3</v>
      </c>
      <c r="G74" s="8">
        <v>4</v>
      </c>
      <c r="H74" s="9">
        <v>5</v>
      </c>
      <c r="I74" s="10">
        <v>6</v>
      </c>
      <c r="J74" s="8">
        <v>7</v>
      </c>
      <c r="K74" s="9">
        <v>8</v>
      </c>
      <c r="L74" s="10">
        <v>9</v>
      </c>
      <c r="M74" s="8">
        <v>10</v>
      </c>
      <c r="N74" s="9">
        <v>11</v>
      </c>
      <c r="O74" s="10">
        <v>12</v>
      </c>
      <c r="Q74" s="15" t="s">
        <v>4</v>
      </c>
    </row>
    <row r="75" spans="1:17" x14ac:dyDescent="0.25">
      <c r="A75" s="16" t="s">
        <v>5</v>
      </c>
      <c r="B75" s="17"/>
      <c r="D75" s="18">
        <f t="shared" ref="D75:O75" si="18">AVERAGE(D65:D72)</f>
        <v>4.3374999999999997E-2</v>
      </c>
      <c r="E75" s="18">
        <f t="shared" si="18"/>
        <v>4.2999999999999997E-2</v>
      </c>
      <c r="F75" s="18">
        <f t="shared" si="18"/>
        <v>4.2999999999999997E-2</v>
      </c>
      <c r="G75" s="18">
        <f t="shared" si="18"/>
        <v>4.2874999999999996E-2</v>
      </c>
      <c r="H75" s="18">
        <f t="shared" si="18"/>
        <v>4.3999999999999991E-2</v>
      </c>
      <c r="I75" s="18">
        <f t="shared" si="18"/>
        <v>4.312499999999999E-2</v>
      </c>
      <c r="J75" s="18">
        <f t="shared" si="18"/>
        <v>4.337499999999999E-2</v>
      </c>
      <c r="K75" s="18">
        <f t="shared" si="18"/>
        <v>4.2999999999999997E-2</v>
      </c>
      <c r="L75" s="18">
        <f t="shared" si="18"/>
        <v>4.2749999999999996E-2</v>
      </c>
      <c r="M75" s="18">
        <f t="shared" si="18"/>
        <v>4.312499999999999E-2</v>
      </c>
      <c r="N75" s="18">
        <f t="shared" si="18"/>
        <v>4.2124999999999996E-2</v>
      </c>
      <c r="O75" s="18">
        <f t="shared" si="18"/>
        <v>4.4124999999999991E-2</v>
      </c>
      <c r="Q75" s="19">
        <f>AVERAGE(D65:O72)</f>
        <v>4.3156249999999986E-2</v>
      </c>
    </row>
    <row r="76" spans="1:17" x14ac:dyDescent="0.25">
      <c r="A76" t="s">
        <v>6</v>
      </c>
      <c r="D76" s="18">
        <f t="shared" ref="D76:O76" si="19">STDEV(D65:D72)</f>
        <v>2.7742437837054938E-3</v>
      </c>
      <c r="E76" s="18">
        <f t="shared" si="19"/>
        <v>1.1952286093343913E-3</v>
      </c>
      <c r="F76" s="18">
        <f t="shared" si="19"/>
        <v>1.0690449676496957E-3</v>
      </c>
      <c r="G76" s="18">
        <f t="shared" si="19"/>
        <v>6.4086994446165349E-4</v>
      </c>
      <c r="H76" s="18">
        <f t="shared" si="19"/>
        <v>2.0000000000000009E-3</v>
      </c>
      <c r="I76" s="18">
        <f t="shared" si="19"/>
        <v>1.1259916264596014E-3</v>
      </c>
      <c r="J76" s="18">
        <f t="shared" si="19"/>
        <v>1.1877349391654194E-3</v>
      </c>
      <c r="K76" s="18">
        <f t="shared" si="19"/>
        <v>1.3093073414159524E-3</v>
      </c>
      <c r="L76" s="18">
        <f t="shared" si="19"/>
        <v>1.1649647450214333E-3</v>
      </c>
      <c r="M76" s="18">
        <f t="shared" si="19"/>
        <v>1.3562026818605356E-3</v>
      </c>
      <c r="N76" s="18">
        <f t="shared" si="19"/>
        <v>1.1259916264596012E-3</v>
      </c>
      <c r="O76" s="18">
        <f t="shared" si="19"/>
        <v>2.1671244937540098E-3</v>
      </c>
      <c r="Q76" s="18">
        <f>STDEV(E65:M72)</f>
        <v>1.2481598348752965E-3</v>
      </c>
    </row>
    <row r="77" spans="1:17" x14ac:dyDescent="0.25">
      <c r="A77" s="5" t="s">
        <v>7</v>
      </c>
      <c r="B77" s="5"/>
      <c r="C77" s="5"/>
      <c r="D77" s="29">
        <f t="shared" ref="D77:O77" si="20">D76/D75*100</f>
        <v>6.3959510863527234</v>
      </c>
      <c r="E77" s="29">
        <f t="shared" si="20"/>
        <v>2.7796014170567243</v>
      </c>
      <c r="F77" s="29">
        <f t="shared" si="20"/>
        <v>2.486151087557432</v>
      </c>
      <c r="G77" s="29">
        <f t="shared" si="20"/>
        <v>1.4947403952458391</v>
      </c>
      <c r="H77" s="29">
        <f t="shared" si="20"/>
        <v>4.5454545454545485</v>
      </c>
      <c r="I77" s="29">
        <f t="shared" si="20"/>
        <v>2.610995075848352</v>
      </c>
      <c r="J77" s="29">
        <f t="shared" si="20"/>
        <v>2.7382938078741663</v>
      </c>
      <c r="K77" s="29">
        <f t="shared" si="20"/>
        <v>3.0449007939905872</v>
      </c>
      <c r="L77" s="29">
        <f t="shared" si="20"/>
        <v>2.7250637310442887</v>
      </c>
      <c r="M77" s="29">
        <f t="shared" si="20"/>
        <v>3.1448178130099382</v>
      </c>
      <c r="N77" s="29">
        <f t="shared" si="20"/>
        <v>2.6729771548002406</v>
      </c>
      <c r="O77" s="29">
        <f t="shared" si="20"/>
        <v>4.9113302974595134</v>
      </c>
      <c r="Q77" s="20">
        <f>Q76/Q75*100</f>
        <v>2.8921878867494208</v>
      </c>
    </row>
    <row r="79" spans="1:17" x14ac:dyDescent="0.25">
      <c r="A79" s="22" t="s">
        <v>8</v>
      </c>
      <c r="B79" s="23"/>
      <c r="C79" s="24"/>
      <c r="D79" s="25">
        <f>D75-2*D76</f>
        <v>3.7826512432589013E-2</v>
      </c>
      <c r="E79" s="25">
        <f>E75-2*E76</f>
        <v>4.0609542781331213E-2</v>
      </c>
      <c r="F79" s="25">
        <f t="shared" ref="F79:O79" si="21">F75-2*F76</f>
        <v>4.0861910064700607E-2</v>
      </c>
      <c r="G79" s="25">
        <f t="shared" si="21"/>
        <v>4.1593260111076689E-2</v>
      </c>
      <c r="H79" s="25">
        <f t="shared" si="21"/>
        <v>3.9999999999999987E-2</v>
      </c>
      <c r="I79" s="25">
        <f t="shared" si="21"/>
        <v>4.0873016747080784E-2</v>
      </c>
      <c r="J79" s="25">
        <f t="shared" si="21"/>
        <v>4.0999530121669153E-2</v>
      </c>
      <c r="K79" s="25">
        <f t="shared" si="21"/>
        <v>4.0381385317168089E-2</v>
      </c>
      <c r="L79" s="25">
        <f t="shared" si="21"/>
        <v>4.0420070509957128E-2</v>
      </c>
      <c r="M79" s="25">
        <f t="shared" si="21"/>
        <v>4.0412594636278922E-2</v>
      </c>
      <c r="N79" s="25">
        <f t="shared" si="21"/>
        <v>3.987301674708079E-2</v>
      </c>
      <c r="O79" s="25">
        <f t="shared" si="21"/>
        <v>3.9790751012491972E-2</v>
      </c>
      <c r="Q79" s="25">
        <f>Q75-2*Q76</f>
        <v>4.0659930330249394E-2</v>
      </c>
    </row>
    <row r="80" spans="1:17" x14ac:dyDescent="0.25">
      <c r="A80" s="35" t="s">
        <v>9</v>
      </c>
      <c r="B80" s="36"/>
      <c r="C80" s="37"/>
      <c r="D80" s="38">
        <f>D75+2*D76</f>
        <v>4.8923487567410981E-2</v>
      </c>
      <c r="E80" s="38">
        <f t="shared" ref="E80:O80" si="22">E75+2*E76</f>
        <v>4.539045721866878E-2</v>
      </c>
      <c r="F80" s="38">
        <f t="shared" si="22"/>
        <v>4.5138089935299386E-2</v>
      </c>
      <c r="G80" s="38">
        <f t="shared" si="22"/>
        <v>4.4156739888923303E-2</v>
      </c>
      <c r="H80" s="38">
        <f t="shared" si="22"/>
        <v>4.7999999999999994E-2</v>
      </c>
      <c r="I80" s="38">
        <f t="shared" si="22"/>
        <v>4.5376983252919195E-2</v>
      </c>
      <c r="J80" s="38">
        <f t="shared" si="22"/>
        <v>4.5750469878330827E-2</v>
      </c>
      <c r="K80" s="38">
        <f t="shared" si="22"/>
        <v>4.5618614682831904E-2</v>
      </c>
      <c r="L80" s="38">
        <f t="shared" si="22"/>
        <v>4.5079929490042865E-2</v>
      </c>
      <c r="M80" s="38">
        <f t="shared" si="22"/>
        <v>4.5837405363721058E-2</v>
      </c>
      <c r="N80" s="38">
        <f t="shared" si="22"/>
        <v>4.4376983252919201E-2</v>
      </c>
      <c r="O80" s="38">
        <f t="shared" si="22"/>
        <v>4.8459248987508009E-2</v>
      </c>
      <c r="Q80" s="38">
        <f>Q75+2*Q76</f>
        <v>4.5652569669750578E-2</v>
      </c>
    </row>
    <row r="82" spans="1:15" x14ac:dyDescent="0.25">
      <c r="A82" t="s">
        <v>0</v>
      </c>
      <c r="B82" s="73" t="s">
        <v>28</v>
      </c>
    </row>
    <row r="83" spans="1:15" x14ac:dyDescent="0.25">
      <c r="G83" s="1"/>
      <c r="H83" s="1"/>
      <c r="I83" s="1"/>
      <c r="J83" s="1"/>
      <c r="K83" s="2"/>
      <c r="L83" s="2"/>
    </row>
    <row r="84" spans="1:15" x14ac:dyDescent="0.25">
      <c r="G84" s="1"/>
      <c r="H84" s="1"/>
      <c r="I84" s="1"/>
      <c r="J84" s="1"/>
      <c r="K84" s="2"/>
      <c r="L84" s="2"/>
    </row>
    <row r="85" spans="1:15" x14ac:dyDescent="0.25">
      <c r="G85" s="3"/>
      <c r="H85" s="2"/>
      <c r="I85" s="2"/>
      <c r="J85" s="2"/>
      <c r="K85" s="2"/>
      <c r="L85" s="2"/>
    </row>
    <row r="86" spans="1:15" x14ac:dyDescent="0.25">
      <c r="G86" s="4"/>
      <c r="H86" s="4"/>
      <c r="I86" s="4"/>
      <c r="J86" s="4"/>
      <c r="K86" s="4"/>
      <c r="L86" s="4"/>
    </row>
    <row r="87" spans="1:15" x14ac:dyDescent="0.25">
      <c r="D87" s="5" t="s">
        <v>11</v>
      </c>
      <c r="F87">
        <v>7</v>
      </c>
      <c r="G87" s="4">
        <v>8</v>
      </c>
      <c r="H87" s="6">
        <v>9</v>
      </c>
      <c r="I87" s="6">
        <v>10</v>
      </c>
      <c r="J87" s="4"/>
      <c r="K87" s="4"/>
      <c r="L87" s="4"/>
      <c r="O87" t="s">
        <v>1</v>
      </c>
    </row>
    <row r="88" spans="1:15" x14ac:dyDescent="0.25">
      <c r="C88" s="7" t="s">
        <v>2</v>
      </c>
      <c r="D88" s="8" t="s">
        <v>3</v>
      </c>
      <c r="E88" s="9">
        <v>2</v>
      </c>
      <c r="F88" s="10">
        <v>3</v>
      </c>
      <c r="G88" s="8">
        <v>4</v>
      </c>
      <c r="H88" s="9">
        <v>5</v>
      </c>
      <c r="I88" s="10">
        <v>6</v>
      </c>
      <c r="J88" s="8">
        <v>7</v>
      </c>
      <c r="K88" s="9">
        <v>8</v>
      </c>
      <c r="L88" s="10">
        <v>9</v>
      </c>
      <c r="M88" s="8">
        <v>10</v>
      </c>
      <c r="N88" s="9">
        <v>11</v>
      </c>
      <c r="O88" s="10">
        <v>12</v>
      </c>
    </row>
    <row r="89" spans="1:15" x14ac:dyDescent="0.25">
      <c r="B89" s="11">
        <v>1</v>
      </c>
      <c r="C89" s="12"/>
      <c r="D89" s="44">
        <v>4.1000000000000002E-2</v>
      </c>
      <c r="E89" s="56">
        <v>0.115</v>
      </c>
      <c r="F89" s="58">
        <v>0.27100000000000002</v>
      </c>
      <c r="G89" s="59">
        <v>0.151</v>
      </c>
      <c r="H89" s="56">
        <v>0.13800000000000001</v>
      </c>
      <c r="I89" s="58">
        <v>0.14299999999999999</v>
      </c>
      <c r="J89" s="59">
        <v>0.15</v>
      </c>
      <c r="K89" s="56">
        <v>0.20799999999999999</v>
      </c>
      <c r="L89" s="58">
        <v>0.248</v>
      </c>
      <c r="M89" s="59">
        <v>0.27</v>
      </c>
      <c r="N89" s="56">
        <v>3.9E-2</v>
      </c>
      <c r="O89" s="52">
        <v>4.3999999999999997E-2</v>
      </c>
    </row>
    <row r="90" spans="1:15" x14ac:dyDescent="0.25">
      <c r="B90" s="11">
        <f t="shared" ref="B90:B96" si="23">B89+1</f>
        <v>2</v>
      </c>
      <c r="C90" s="12"/>
      <c r="D90" s="44">
        <v>5.5E-2</v>
      </c>
      <c r="E90" s="56">
        <v>0.12</v>
      </c>
      <c r="F90" s="58">
        <v>0.29199999999999998</v>
      </c>
      <c r="G90" s="59">
        <v>0.14499999999999999</v>
      </c>
      <c r="H90" s="56">
        <v>0.151</v>
      </c>
      <c r="I90" s="58">
        <v>0.26100000000000001</v>
      </c>
      <c r="J90" s="59">
        <v>0.17899999999999999</v>
      </c>
      <c r="K90" s="56">
        <v>0.26500000000000001</v>
      </c>
      <c r="L90" s="58">
        <v>0.22</v>
      </c>
      <c r="M90" s="59">
        <v>0.24399999999999999</v>
      </c>
      <c r="N90" s="56">
        <v>4.4999999999999998E-2</v>
      </c>
      <c r="O90" s="52">
        <v>4.3999999999999997E-2</v>
      </c>
    </row>
    <row r="91" spans="1:15" x14ac:dyDescent="0.25">
      <c r="B91" s="11">
        <f t="shared" si="23"/>
        <v>3</v>
      </c>
      <c r="C91" s="12"/>
      <c r="D91" s="44">
        <v>1.6E-2</v>
      </c>
      <c r="E91" s="56">
        <v>0.13900000000000001</v>
      </c>
      <c r="F91" s="58">
        <v>0.248</v>
      </c>
      <c r="G91" s="59">
        <v>0.247</v>
      </c>
      <c r="H91" s="56">
        <v>0.17899999999999999</v>
      </c>
      <c r="I91" s="58">
        <v>0.2</v>
      </c>
      <c r="J91" s="59">
        <v>0.17199999999999999</v>
      </c>
      <c r="K91" s="56">
        <v>0.27300000000000002</v>
      </c>
      <c r="L91" s="58">
        <v>0.223</v>
      </c>
      <c r="M91" s="59">
        <v>0.248</v>
      </c>
      <c r="N91" s="56">
        <v>7.0999999999999994E-2</v>
      </c>
      <c r="O91" s="52">
        <v>4.8000000000000001E-2</v>
      </c>
    </row>
    <row r="92" spans="1:15" x14ac:dyDescent="0.25">
      <c r="B92" s="11">
        <f t="shared" si="23"/>
        <v>4</v>
      </c>
      <c r="C92" s="12"/>
      <c r="D92" s="44">
        <v>5.8000000000000003E-2</v>
      </c>
      <c r="E92" s="56">
        <v>9.9000000000000005E-2</v>
      </c>
      <c r="F92" s="58">
        <v>0.152</v>
      </c>
      <c r="G92" s="59">
        <v>0.155</v>
      </c>
      <c r="H92" s="56">
        <v>0.154</v>
      </c>
      <c r="I92" s="58">
        <v>0.16600000000000001</v>
      </c>
      <c r="J92" s="59">
        <v>0.14399999999999999</v>
      </c>
      <c r="K92" s="56">
        <v>0.27200000000000002</v>
      </c>
      <c r="L92" s="58">
        <v>0.20499999999999999</v>
      </c>
      <c r="M92" s="59">
        <v>0.28999999999999998</v>
      </c>
      <c r="N92" s="56">
        <v>4.2999999999999997E-2</v>
      </c>
      <c r="O92" s="52">
        <v>4.5999999999999999E-2</v>
      </c>
    </row>
    <row r="93" spans="1:15" x14ac:dyDescent="0.25">
      <c r="B93" s="11">
        <f t="shared" si="23"/>
        <v>5</v>
      </c>
      <c r="C93" s="12"/>
      <c r="D93" s="44">
        <v>0.05</v>
      </c>
      <c r="E93" s="56">
        <v>0.14599999999999999</v>
      </c>
      <c r="F93" s="58">
        <v>0.157</v>
      </c>
      <c r="G93" s="59">
        <v>0.15</v>
      </c>
      <c r="H93" s="56">
        <v>0.14599999999999999</v>
      </c>
      <c r="I93" s="58">
        <v>0.188</v>
      </c>
      <c r="J93" s="59">
        <v>0.13200000000000001</v>
      </c>
      <c r="K93" s="56">
        <v>0.26300000000000001</v>
      </c>
      <c r="L93" s="58">
        <v>0.19</v>
      </c>
      <c r="M93" s="59">
        <v>0.28799999999999998</v>
      </c>
      <c r="N93" s="56">
        <v>0.04</v>
      </c>
      <c r="O93" s="52">
        <v>4.3999999999999997E-2</v>
      </c>
    </row>
    <row r="94" spans="1:15" x14ac:dyDescent="0.25">
      <c r="B94" s="11">
        <f t="shared" si="23"/>
        <v>6</v>
      </c>
      <c r="C94" s="12"/>
      <c r="D94" s="44">
        <v>5.2999999999999999E-2</v>
      </c>
      <c r="E94" s="56">
        <v>0.127</v>
      </c>
      <c r="F94" s="58">
        <v>0.16600000000000001</v>
      </c>
      <c r="G94" s="59">
        <v>0.14599999999999999</v>
      </c>
      <c r="H94" s="56">
        <v>0.156</v>
      </c>
      <c r="I94" s="58">
        <v>0.18</v>
      </c>
      <c r="J94" s="59">
        <v>0.14199999999999999</v>
      </c>
      <c r="K94" s="56">
        <v>0.27</v>
      </c>
      <c r="L94" s="58">
        <v>0.24099999999999999</v>
      </c>
      <c r="M94" s="59">
        <v>0.28199999999999997</v>
      </c>
      <c r="N94" s="56">
        <v>3.6999999999999998E-2</v>
      </c>
      <c r="O94" s="52">
        <v>4.3999999999999997E-2</v>
      </c>
    </row>
    <row r="95" spans="1:15" x14ac:dyDescent="0.25">
      <c r="B95" s="11">
        <f t="shared" si="23"/>
        <v>7</v>
      </c>
      <c r="C95" s="12"/>
      <c r="D95" s="44">
        <v>8.4000000000000005E-2</v>
      </c>
      <c r="E95" s="56">
        <v>0.107</v>
      </c>
      <c r="F95" s="57">
        <v>0.159</v>
      </c>
      <c r="G95" s="59">
        <v>0.158</v>
      </c>
      <c r="H95" s="56">
        <v>0.185</v>
      </c>
      <c r="I95" s="57">
        <v>0.16200000000000001</v>
      </c>
      <c r="J95" s="59">
        <v>0.13100000000000001</v>
      </c>
      <c r="K95" s="56">
        <v>0.28100000000000003</v>
      </c>
      <c r="L95" s="57">
        <v>0.249</v>
      </c>
      <c r="M95" s="59">
        <v>0.23899999999999999</v>
      </c>
      <c r="N95" s="56">
        <v>3.7999999999999999E-2</v>
      </c>
      <c r="O95" s="53">
        <v>4.3999999999999997E-2</v>
      </c>
    </row>
    <row r="96" spans="1:15" x14ac:dyDescent="0.25">
      <c r="B96" s="11">
        <f t="shared" si="23"/>
        <v>8</v>
      </c>
      <c r="C96" s="12"/>
      <c r="D96" s="44">
        <v>0.05</v>
      </c>
      <c r="E96" s="56">
        <v>0.123</v>
      </c>
      <c r="F96" s="57">
        <v>0.16200000000000001</v>
      </c>
      <c r="G96" s="59">
        <v>0.151</v>
      </c>
      <c r="H96" s="56">
        <v>0.158</v>
      </c>
      <c r="I96" s="57">
        <v>0.14000000000000001</v>
      </c>
      <c r="J96" s="59">
        <v>0.14299999999999999</v>
      </c>
      <c r="K96" s="66">
        <v>0.28399999999999997</v>
      </c>
      <c r="L96" s="57">
        <v>0.28499999999999998</v>
      </c>
      <c r="M96" s="59">
        <v>0.28000000000000003</v>
      </c>
      <c r="N96" s="56">
        <v>5.1999999999999998E-2</v>
      </c>
      <c r="O96" s="53">
        <v>4.5999999999999999E-2</v>
      </c>
    </row>
    <row r="97" spans="1:18" x14ac:dyDescent="0.25">
      <c r="B97" s="13"/>
      <c r="C97" s="4"/>
      <c r="D97" s="45">
        <v>4.2000000000000003E-2</v>
      </c>
      <c r="E97" s="45"/>
      <c r="F97" s="45"/>
      <c r="G97" s="46"/>
      <c r="H97" s="45"/>
      <c r="I97" s="45"/>
      <c r="J97" s="45"/>
      <c r="L97" s="46"/>
      <c r="M97" s="47"/>
      <c r="N97" s="47"/>
      <c r="O97" s="54">
        <v>3.7999999999999999E-2</v>
      </c>
    </row>
    <row r="98" spans="1:18" x14ac:dyDescent="0.25">
      <c r="B98" s="13"/>
      <c r="C98" s="4"/>
      <c r="D98" s="45">
        <v>5.8000000000000003E-2</v>
      </c>
      <c r="E98" s="45"/>
      <c r="F98" s="45"/>
      <c r="G98" s="46"/>
      <c r="H98" s="45"/>
      <c r="I98" s="45"/>
      <c r="J98" s="45"/>
      <c r="K98" s="46"/>
      <c r="L98" s="46"/>
      <c r="M98" s="47"/>
      <c r="N98" s="47"/>
      <c r="O98" s="54">
        <v>4.2999999999999997E-2</v>
      </c>
    </row>
    <row r="99" spans="1:18" x14ac:dyDescent="0.25">
      <c r="B99" s="13"/>
      <c r="C99" s="4"/>
      <c r="D99" s="45">
        <v>2.7E-2</v>
      </c>
      <c r="E99" s="45"/>
      <c r="F99" s="45"/>
      <c r="G99" s="46"/>
      <c r="H99" s="45"/>
      <c r="I99" s="45"/>
      <c r="J99" s="45"/>
      <c r="K99" s="46"/>
      <c r="L99" s="46"/>
      <c r="M99" s="47"/>
      <c r="N99" s="47"/>
      <c r="O99" s="54">
        <v>5.3999999999999999E-2</v>
      </c>
    </row>
    <row r="100" spans="1:18" x14ac:dyDescent="0.25">
      <c r="B100" s="13"/>
      <c r="C100" s="4"/>
      <c r="D100" s="45">
        <v>5.7000000000000002E-2</v>
      </c>
      <c r="E100" s="45"/>
      <c r="F100" s="45"/>
      <c r="G100" s="46"/>
      <c r="H100" s="45"/>
      <c r="I100" s="45"/>
      <c r="J100" s="45"/>
      <c r="K100" s="46"/>
      <c r="L100" s="46"/>
      <c r="M100" s="47"/>
      <c r="N100" s="47"/>
      <c r="O100" s="54">
        <v>4.5999999999999999E-2</v>
      </c>
    </row>
    <row r="101" spans="1:18" x14ac:dyDescent="0.25">
      <c r="B101" s="13"/>
      <c r="C101" s="4"/>
      <c r="D101" s="45">
        <v>4.2999999999999997E-2</v>
      </c>
      <c r="E101" s="45"/>
      <c r="F101" s="45"/>
      <c r="G101" s="46"/>
      <c r="H101" s="45"/>
      <c r="I101" s="45"/>
      <c r="J101" s="45"/>
      <c r="K101" s="46"/>
      <c r="L101" s="46"/>
      <c r="M101" s="47"/>
      <c r="N101" s="47"/>
      <c r="O101" s="54">
        <v>5.0999999999999997E-2</v>
      </c>
    </row>
    <row r="102" spans="1:18" x14ac:dyDescent="0.25">
      <c r="B102" s="13"/>
      <c r="C102" s="4"/>
      <c r="D102" s="45">
        <v>9.4E-2</v>
      </c>
      <c r="E102" s="45"/>
      <c r="F102" s="45"/>
      <c r="G102" s="55"/>
      <c r="H102" s="45"/>
      <c r="I102" s="45"/>
      <c r="J102" s="45"/>
      <c r="K102" s="46"/>
      <c r="L102" s="46"/>
      <c r="M102" s="47"/>
      <c r="N102" s="47"/>
      <c r="O102" s="54">
        <v>4.4999999999999998E-2</v>
      </c>
    </row>
    <row r="103" spans="1:18" x14ac:dyDescent="0.25">
      <c r="B103" s="13"/>
      <c r="C103" s="4"/>
      <c r="D103" s="45">
        <v>9.7000000000000003E-2</v>
      </c>
      <c r="E103" s="45"/>
      <c r="F103" s="45"/>
      <c r="G103" s="46"/>
      <c r="H103" s="45"/>
      <c r="I103" s="45"/>
      <c r="J103" s="45"/>
      <c r="K103" s="46"/>
      <c r="L103" s="46"/>
      <c r="M103" s="47"/>
      <c r="N103" s="47"/>
      <c r="O103" s="54">
        <v>5.5E-2</v>
      </c>
    </row>
    <row r="104" spans="1:18" x14ac:dyDescent="0.25">
      <c r="B104" s="13"/>
      <c r="C104" s="4"/>
      <c r="D104" s="45">
        <v>5.7000000000000002E-2</v>
      </c>
      <c r="E104" s="45"/>
      <c r="F104" s="45"/>
      <c r="G104" s="46"/>
      <c r="H104" s="45"/>
      <c r="I104" s="45"/>
      <c r="J104" s="45"/>
      <c r="K104" s="46"/>
      <c r="L104" s="46"/>
      <c r="M104" s="47"/>
      <c r="N104" s="47"/>
      <c r="O104" s="54">
        <v>5.8000000000000003E-2</v>
      </c>
    </row>
    <row r="105" spans="1:18" x14ac:dyDescent="0.25">
      <c r="B105" s="11"/>
      <c r="C105" s="11"/>
      <c r="D105" s="11"/>
      <c r="E105" s="11"/>
      <c r="F105" s="11"/>
      <c r="G105" s="14"/>
      <c r="H105" s="14"/>
      <c r="I105" s="14"/>
      <c r="J105" s="14"/>
      <c r="K105" s="4"/>
      <c r="L105" s="4"/>
    </row>
    <row r="106" spans="1:18" x14ac:dyDescent="0.25">
      <c r="D106" s="5" t="s">
        <v>19</v>
      </c>
      <c r="E106">
        <v>1</v>
      </c>
      <c r="F106">
        <v>2</v>
      </c>
      <c r="G106" s="4">
        <v>3</v>
      </c>
      <c r="H106" s="6">
        <v>4</v>
      </c>
      <c r="I106" s="6">
        <v>5</v>
      </c>
      <c r="J106" s="4">
        <v>6</v>
      </c>
      <c r="K106" s="4">
        <v>7</v>
      </c>
      <c r="L106" s="4">
        <v>8</v>
      </c>
      <c r="M106" s="4">
        <v>9</v>
      </c>
      <c r="N106" s="4">
        <v>10</v>
      </c>
      <c r="O106" t="s">
        <v>1</v>
      </c>
      <c r="R106" s="15" t="s">
        <v>4</v>
      </c>
    </row>
    <row r="107" spans="1:18" x14ac:dyDescent="0.25">
      <c r="A107" s="16" t="s">
        <v>5</v>
      </c>
      <c r="B107" s="17"/>
      <c r="D107" s="18">
        <f>AVERAGE(D89:D104)</f>
        <v>5.5125000000000007E-2</v>
      </c>
      <c r="E107" s="18">
        <f>AVERAGE(E89:E104)</f>
        <v>0.122</v>
      </c>
      <c r="F107" s="18">
        <f>AVERAGE(F89:F104)</f>
        <v>0.20087499999999997</v>
      </c>
      <c r="G107" s="18">
        <f t="shared" ref="G107:N107" si="24">AVERAGE(G89:G104)</f>
        <v>0.16287499999999999</v>
      </c>
      <c r="H107" s="18">
        <f t="shared" si="24"/>
        <v>0.15837499999999999</v>
      </c>
      <c r="I107" s="18">
        <f t="shared" si="24"/>
        <v>0.18</v>
      </c>
      <c r="J107" s="18">
        <f t="shared" si="24"/>
        <v>0.14912499999999998</v>
      </c>
      <c r="K107" s="72">
        <f t="shared" si="24"/>
        <v>0.26450000000000001</v>
      </c>
      <c r="L107" s="72">
        <f t="shared" si="24"/>
        <v>0.232625</v>
      </c>
      <c r="M107" s="72">
        <f t="shared" si="24"/>
        <v>0.267625</v>
      </c>
      <c r="N107" s="18">
        <f t="shared" si="24"/>
        <v>4.5624999999999992E-2</v>
      </c>
      <c r="O107" s="18">
        <f>AVERAGE(O89:O104)</f>
        <v>4.6875000000000007E-2</v>
      </c>
      <c r="R107" s="19">
        <f>AVERAGE(E89:N96)</f>
        <v>0.17836250000000006</v>
      </c>
    </row>
    <row r="108" spans="1:18" x14ac:dyDescent="0.25">
      <c r="A108" t="s">
        <v>6</v>
      </c>
      <c r="D108" s="18">
        <f t="shared" ref="D108" si="25">STDEV(D89:D104)</f>
        <v>2.163292244088471E-2</v>
      </c>
      <c r="E108" s="18">
        <f>STDEV(E89:E104)</f>
        <v>1.5574704766750196E-2</v>
      </c>
      <c r="F108" s="18">
        <f>STDEV(F89:F104)</f>
        <v>5.8842252797507072E-2</v>
      </c>
      <c r="G108" s="18">
        <f t="shared" ref="G108:N108" si="26">STDEV(G89:G104)</f>
        <v>3.4257168175851442E-2</v>
      </c>
      <c r="H108" s="18">
        <f t="shared" si="26"/>
        <v>1.5954735078608211E-2</v>
      </c>
      <c r="I108" s="18">
        <f t="shared" si="26"/>
        <v>3.8755644750152245E-2</v>
      </c>
      <c r="J108" s="18">
        <f t="shared" si="26"/>
        <v>1.7537205348303796E-2</v>
      </c>
      <c r="K108" s="18">
        <f t="shared" si="26"/>
        <v>2.3922493897704615E-2</v>
      </c>
      <c r="L108" s="18">
        <f t="shared" si="26"/>
        <v>2.9640404373566825E-2</v>
      </c>
      <c r="M108" s="18">
        <f t="shared" si="26"/>
        <v>2.0852800428582379E-2</v>
      </c>
      <c r="N108" s="18">
        <f t="shared" si="26"/>
        <v>1.1338146736948333E-2</v>
      </c>
      <c r="O108" s="18">
        <f>STDEV(O89:O104)</f>
        <v>5.162363799656124E-3</v>
      </c>
      <c r="R108" s="18">
        <f>STDEV(E89:N96)</f>
        <v>7.041922273342506E-2</v>
      </c>
    </row>
    <row r="109" spans="1:18" x14ac:dyDescent="0.25">
      <c r="A109" s="5" t="s">
        <v>7</v>
      </c>
      <c r="B109" s="5"/>
      <c r="C109" s="5"/>
      <c r="D109" s="29">
        <f>D108/D107*100</f>
        <v>39.243396718158195</v>
      </c>
      <c r="E109" s="29">
        <f t="shared" ref="E109:N109" si="27">E108/E107*100</f>
        <v>12.766151448155899</v>
      </c>
      <c r="F109" s="21">
        <f t="shared" si="27"/>
        <v>29.292969656506322</v>
      </c>
      <c r="G109" s="29">
        <f t="shared" si="27"/>
        <v>21.032797038128283</v>
      </c>
      <c r="H109" s="29">
        <f t="shared" si="27"/>
        <v>10.07402372761371</v>
      </c>
      <c r="I109" s="29">
        <f t="shared" si="27"/>
        <v>21.530913750084583</v>
      </c>
      <c r="J109" s="29">
        <f t="shared" si="27"/>
        <v>11.760070644294249</v>
      </c>
      <c r="K109" s="29">
        <f t="shared" si="27"/>
        <v>9.0444211333476794</v>
      </c>
      <c r="L109" s="29">
        <f t="shared" si="27"/>
        <v>12.741710638825074</v>
      </c>
      <c r="M109" s="67">
        <f t="shared" si="27"/>
        <v>7.7917983852713233</v>
      </c>
      <c r="N109" s="21">
        <f t="shared" si="27"/>
        <v>24.850732574133335</v>
      </c>
      <c r="O109" s="29">
        <f>O108/O107*100</f>
        <v>11.013042772599729</v>
      </c>
      <c r="R109" s="20">
        <f>R108/R107*100</f>
        <v>39.48095745093562</v>
      </c>
    </row>
    <row r="111" spans="1:18" x14ac:dyDescent="0.25">
      <c r="A111" s="22" t="s">
        <v>8</v>
      </c>
      <c r="B111" s="23"/>
      <c r="C111" s="24"/>
      <c r="D111" s="48">
        <f>D107-2*D108</f>
        <v>1.1859155118230588E-2</v>
      </c>
      <c r="E111" s="48">
        <f>E107-2*E108</f>
        <v>9.0850590466499598E-2</v>
      </c>
      <c r="F111" s="48">
        <f t="shared" ref="F111:N111" si="28">F107-2*F108</f>
        <v>8.3190494404985826E-2</v>
      </c>
      <c r="G111" s="48">
        <f t="shared" si="28"/>
        <v>9.4360663648297108E-2</v>
      </c>
      <c r="H111" s="48">
        <f t="shared" si="28"/>
        <v>0.12646552984278356</v>
      </c>
      <c r="I111" s="48">
        <f t="shared" si="28"/>
        <v>0.1024887104996955</v>
      </c>
      <c r="J111" s="48">
        <f t="shared" si="28"/>
        <v>0.11405058930339239</v>
      </c>
      <c r="K111" s="48">
        <f t="shared" si="28"/>
        <v>0.21665501220459077</v>
      </c>
      <c r="L111" s="48">
        <f t="shared" si="28"/>
        <v>0.17334419125286635</v>
      </c>
      <c r="M111" s="48">
        <f t="shared" si="28"/>
        <v>0.22591939914283524</v>
      </c>
      <c r="N111" s="48">
        <f t="shared" si="28"/>
        <v>2.2948706526103327E-2</v>
      </c>
      <c r="O111" s="48">
        <f>O107-2*O108</f>
        <v>3.6550272400687756E-2</v>
      </c>
      <c r="Q111" s="47"/>
      <c r="R111" s="48">
        <f>R107-2*R108</f>
        <v>3.7524054533149942E-2</v>
      </c>
    </row>
    <row r="112" spans="1:18" x14ac:dyDescent="0.25">
      <c r="A112" s="26" t="s">
        <v>9</v>
      </c>
      <c r="B112" s="27"/>
      <c r="C112" s="28"/>
      <c r="D112" s="49">
        <f>D107+2*D108</f>
        <v>9.8390844881769426E-2</v>
      </c>
      <c r="E112" s="49">
        <f t="shared" ref="E112:N112" si="29">E107+2*E108</f>
        <v>0.1531494095335004</v>
      </c>
      <c r="F112" s="49">
        <f t="shared" si="29"/>
        <v>0.31855950559501411</v>
      </c>
      <c r="G112" s="49">
        <f t="shared" si="29"/>
        <v>0.23138933635170289</v>
      </c>
      <c r="H112" s="49">
        <f t="shared" si="29"/>
        <v>0.19028447015721642</v>
      </c>
      <c r="I112" s="49">
        <f t="shared" si="29"/>
        <v>0.2575112895003045</v>
      </c>
      <c r="J112" s="49">
        <f t="shared" si="29"/>
        <v>0.18419941069660756</v>
      </c>
      <c r="K112" s="49">
        <f t="shared" si="29"/>
        <v>0.31234498779540926</v>
      </c>
      <c r="L112" s="49">
        <f t="shared" si="29"/>
        <v>0.29190580874713368</v>
      </c>
      <c r="M112" s="49">
        <f t="shared" si="29"/>
        <v>0.30933060085716474</v>
      </c>
      <c r="N112" s="49">
        <f t="shared" si="29"/>
        <v>6.8301293473896657E-2</v>
      </c>
      <c r="O112" s="49">
        <f>O107+2*O108</f>
        <v>5.7199727599312258E-2</v>
      </c>
      <c r="Q112" s="47"/>
      <c r="R112" s="49">
        <f>R107+2*R108</f>
        <v>0.31920094546685018</v>
      </c>
    </row>
    <row r="113" spans="1:15" x14ac:dyDescent="0.25">
      <c r="A113" s="30" t="s">
        <v>10</v>
      </c>
      <c r="G113" s="4"/>
      <c r="H113" s="4"/>
      <c r="I113" s="4"/>
      <c r="J113" s="4"/>
      <c r="K113" s="4"/>
      <c r="L113" s="4"/>
    </row>
    <row r="114" spans="1:15" x14ac:dyDescent="0.25">
      <c r="G114" s="4"/>
      <c r="H114" s="4"/>
      <c r="I114" s="4"/>
      <c r="J114" s="4"/>
      <c r="K114" s="4"/>
      <c r="L114" s="4"/>
    </row>
    <row r="115" spans="1:15" x14ac:dyDescent="0.25">
      <c r="D115" s="5"/>
      <c r="G115" s="4"/>
      <c r="H115" s="6"/>
      <c r="I115" s="6"/>
      <c r="J115" s="4"/>
      <c r="K115" s="4"/>
      <c r="L115" s="4"/>
      <c r="O115" t="s">
        <v>1</v>
      </c>
    </row>
    <row r="116" spans="1:15" x14ac:dyDescent="0.25">
      <c r="C116" s="7" t="s">
        <v>2</v>
      </c>
      <c r="D116" s="8" t="s">
        <v>3</v>
      </c>
      <c r="E116" s="9">
        <v>2</v>
      </c>
      <c r="F116" s="10">
        <v>3</v>
      </c>
      <c r="G116" s="8">
        <v>4</v>
      </c>
      <c r="H116" s="9">
        <v>5</v>
      </c>
      <c r="I116" s="10">
        <v>6</v>
      </c>
      <c r="J116" s="8">
        <v>7</v>
      </c>
      <c r="K116" s="9">
        <v>8</v>
      </c>
      <c r="L116" s="10">
        <v>9</v>
      </c>
      <c r="M116" s="8">
        <v>10</v>
      </c>
      <c r="N116" s="9">
        <v>11</v>
      </c>
      <c r="O116" s="52">
        <v>4.3999999999999997E-2</v>
      </c>
    </row>
    <row r="117" spans="1:15" x14ac:dyDescent="0.25">
      <c r="B117" s="11">
        <v>1</v>
      </c>
      <c r="C117" s="12"/>
      <c r="D117" s="44">
        <v>4.1000000000000002E-2</v>
      </c>
      <c r="E117" s="56">
        <v>0.115</v>
      </c>
      <c r="F117" s="60" t="s">
        <v>30</v>
      </c>
      <c r="G117" s="59">
        <v>0.151</v>
      </c>
      <c r="H117" s="56">
        <v>0.13800000000000001</v>
      </c>
      <c r="I117" s="58">
        <v>0.14299999999999999</v>
      </c>
      <c r="J117" s="59">
        <v>0.15</v>
      </c>
      <c r="K117" s="56">
        <v>0.20799999999999999</v>
      </c>
      <c r="L117" s="58">
        <v>0.248</v>
      </c>
      <c r="M117" s="59">
        <v>0.27</v>
      </c>
      <c r="N117" s="56">
        <v>3.9E-2</v>
      </c>
      <c r="O117" s="52">
        <v>4.3999999999999997E-2</v>
      </c>
    </row>
    <row r="118" spans="1:15" x14ac:dyDescent="0.25">
      <c r="B118" s="11">
        <f t="shared" ref="B118:B124" si="30">B117+1</f>
        <v>2</v>
      </c>
      <c r="C118" s="12"/>
      <c r="D118" s="44">
        <v>5.5E-2</v>
      </c>
      <c r="E118" s="56">
        <v>0.12</v>
      </c>
      <c r="F118" s="60" t="s">
        <v>31</v>
      </c>
      <c r="G118" s="59">
        <v>0.14499999999999999</v>
      </c>
      <c r="H118" s="56">
        <v>0.151</v>
      </c>
      <c r="I118" s="60" t="s">
        <v>34</v>
      </c>
      <c r="J118" s="59">
        <v>0.17899999999999999</v>
      </c>
      <c r="K118" s="56">
        <v>0.26500000000000001</v>
      </c>
      <c r="L118" s="58">
        <v>0.22</v>
      </c>
      <c r="M118" s="59">
        <v>0.24399999999999999</v>
      </c>
      <c r="N118" s="56">
        <v>4.4999999999999998E-2</v>
      </c>
      <c r="O118" s="52">
        <v>4.8000000000000001E-2</v>
      </c>
    </row>
    <row r="119" spans="1:15" x14ac:dyDescent="0.25">
      <c r="B119" s="11">
        <f t="shared" si="30"/>
        <v>3</v>
      </c>
      <c r="C119" s="12"/>
      <c r="D119" s="50" t="s">
        <v>14</v>
      </c>
      <c r="E119" s="56">
        <v>0.13900000000000001</v>
      </c>
      <c r="F119" s="60" t="s">
        <v>32</v>
      </c>
      <c r="G119" s="50" t="s">
        <v>33</v>
      </c>
      <c r="H119" s="56">
        <v>0.17899999999999999</v>
      </c>
      <c r="I119" s="60" t="s">
        <v>20</v>
      </c>
      <c r="J119" s="59">
        <v>0.17199999999999999</v>
      </c>
      <c r="K119" s="56">
        <v>0.27300000000000002</v>
      </c>
      <c r="L119" s="58">
        <v>0.223</v>
      </c>
      <c r="M119" s="59">
        <v>0.248</v>
      </c>
      <c r="N119" s="56">
        <v>7.0999999999999994E-2</v>
      </c>
      <c r="O119" s="52">
        <v>4.5999999999999999E-2</v>
      </c>
    </row>
    <row r="120" spans="1:15" x14ac:dyDescent="0.25">
      <c r="B120" s="11">
        <f t="shared" si="30"/>
        <v>4</v>
      </c>
      <c r="C120" s="12"/>
      <c r="D120" s="44">
        <v>5.8000000000000003E-2</v>
      </c>
      <c r="E120" s="50" t="s">
        <v>29</v>
      </c>
      <c r="F120" s="58">
        <v>0.152</v>
      </c>
      <c r="G120" s="59">
        <v>0.155</v>
      </c>
      <c r="H120" s="56">
        <v>0.154</v>
      </c>
      <c r="I120" s="58">
        <v>0.16600000000000001</v>
      </c>
      <c r="J120" s="59">
        <v>0.14399999999999999</v>
      </c>
      <c r="K120" s="56">
        <v>0.27200000000000002</v>
      </c>
      <c r="L120" s="58">
        <v>0.20499999999999999</v>
      </c>
      <c r="M120" s="59">
        <v>0.28999999999999998</v>
      </c>
      <c r="N120" s="56">
        <v>4.2999999999999997E-2</v>
      </c>
      <c r="O120" s="52">
        <v>4.3999999999999997E-2</v>
      </c>
    </row>
    <row r="121" spans="1:15" x14ac:dyDescent="0.25">
      <c r="B121" s="11">
        <f t="shared" si="30"/>
        <v>5</v>
      </c>
      <c r="C121" s="12"/>
      <c r="D121" s="44">
        <v>0.05</v>
      </c>
      <c r="E121" s="56">
        <v>0.14599999999999999</v>
      </c>
      <c r="F121" s="58">
        <v>0.157</v>
      </c>
      <c r="G121" s="59">
        <v>0.15</v>
      </c>
      <c r="H121" s="56">
        <v>0.14599999999999999</v>
      </c>
      <c r="I121" s="58">
        <v>0.188</v>
      </c>
      <c r="J121" s="59">
        <v>0.13200000000000001</v>
      </c>
      <c r="K121" s="56">
        <v>0.26300000000000001</v>
      </c>
      <c r="L121" s="58">
        <v>0.19</v>
      </c>
      <c r="M121" s="59">
        <v>0.28799999999999998</v>
      </c>
      <c r="N121" s="56">
        <v>0.04</v>
      </c>
      <c r="O121" s="52">
        <v>4.3999999999999997E-2</v>
      </c>
    </row>
    <row r="122" spans="1:15" x14ac:dyDescent="0.25">
      <c r="B122" s="11">
        <f t="shared" si="30"/>
        <v>6</v>
      </c>
      <c r="C122" s="12"/>
      <c r="D122" s="44">
        <v>5.2999999999999999E-2</v>
      </c>
      <c r="E122" s="56">
        <v>0.127</v>
      </c>
      <c r="F122" s="58">
        <v>0.16600000000000001</v>
      </c>
      <c r="G122" s="59">
        <v>0.14599999999999999</v>
      </c>
      <c r="H122" s="56">
        <v>0.156</v>
      </c>
      <c r="I122" s="58">
        <v>0.18</v>
      </c>
      <c r="J122" s="59">
        <v>0.14199999999999999</v>
      </c>
      <c r="K122" s="56">
        <v>0.27</v>
      </c>
      <c r="L122" s="58">
        <v>0.24099999999999999</v>
      </c>
      <c r="M122" s="59">
        <v>0.28199999999999997</v>
      </c>
      <c r="N122" s="56">
        <v>3.6999999999999998E-2</v>
      </c>
      <c r="O122" s="53">
        <v>4.3999999999999997E-2</v>
      </c>
    </row>
    <row r="123" spans="1:15" x14ac:dyDescent="0.25">
      <c r="B123" s="11">
        <f t="shared" si="30"/>
        <v>7</v>
      </c>
      <c r="C123" s="12"/>
      <c r="D123" s="50" t="s">
        <v>18</v>
      </c>
      <c r="E123" s="56">
        <v>0.107</v>
      </c>
      <c r="F123" s="57">
        <v>0.159</v>
      </c>
      <c r="G123" s="59">
        <v>0.158</v>
      </c>
      <c r="H123" s="56">
        <v>0.185</v>
      </c>
      <c r="I123" s="57">
        <v>0.16200000000000001</v>
      </c>
      <c r="J123" s="59">
        <v>0.13100000000000001</v>
      </c>
      <c r="K123" s="56">
        <v>0.28100000000000003</v>
      </c>
      <c r="L123" s="57">
        <v>0.249</v>
      </c>
      <c r="M123" s="59">
        <v>0.23899999999999999</v>
      </c>
      <c r="N123" s="56">
        <v>3.7999999999999999E-2</v>
      </c>
      <c r="O123" s="53">
        <v>4.5999999999999999E-2</v>
      </c>
    </row>
    <row r="124" spans="1:15" x14ac:dyDescent="0.25">
      <c r="B124" s="11">
        <f t="shared" si="30"/>
        <v>8</v>
      </c>
      <c r="C124" s="12"/>
      <c r="D124" s="44">
        <v>0.05</v>
      </c>
      <c r="E124" s="56">
        <v>0.123</v>
      </c>
      <c r="F124" s="57">
        <v>0.16200000000000001</v>
      </c>
      <c r="G124" s="59">
        <v>0.151</v>
      </c>
      <c r="H124" s="56">
        <v>0.158</v>
      </c>
      <c r="I124" s="57">
        <v>0.14000000000000001</v>
      </c>
      <c r="J124" s="59">
        <v>0.14299999999999999</v>
      </c>
      <c r="K124" s="66">
        <v>0.28399999999999997</v>
      </c>
      <c r="L124" s="57">
        <v>0.28499999999999998</v>
      </c>
      <c r="M124" s="59">
        <v>0.28000000000000003</v>
      </c>
      <c r="N124" s="56">
        <v>5.1999999999999998E-2</v>
      </c>
      <c r="O124" s="54">
        <v>3.7999999999999999E-2</v>
      </c>
    </row>
    <row r="125" spans="1:15" x14ac:dyDescent="0.25">
      <c r="B125" s="13"/>
      <c r="C125" s="4"/>
      <c r="D125" s="45">
        <v>4.2000000000000003E-2</v>
      </c>
      <c r="E125" s="45"/>
      <c r="F125" s="45"/>
      <c r="G125" s="46"/>
      <c r="H125" s="45"/>
      <c r="I125" s="45"/>
      <c r="J125" s="45"/>
      <c r="K125" s="46"/>
      <c r="L125" s="46"/>
      <c r="M125" s="47"/>
      <c r="N125" s="47"/>
      <c r="O125" s="54">
        <v>4.2999999999999997E-2</v>
      </c>
    </row>
    <row r="126" spans="1:15" x14ac:dyDescent="0.25">
      <c r="B126" s="13"/>
      <c r="C126" s="4"/>
      <c r="D126" s="45">
        <v>5.8000000000000003E-2</v>
      </c>
      <c r="E126" s="45"/>
      <c r="F126" s="45"/>
      <c r="G126" s="46"/>
      <c r="H126" s="45"/>
      <c r="I126" s="45"/>
      <c r="J126" s="45"/>
      <c r="K126" s="46"/>
      <c r="L126" s="46"/>
      <c r="M126" s="47"/>
      <c r="N126" s="47"/>
      <c r="O126" s="54">
        <v>5.3999999999999999E-2</v>
      </c>
    </row>
    <row r="127" spans="1:15" x14ac:dyDescent="0.25">
      <c r="B127" s="13"/>
      <c r="C127" s="4"/>
      <c r="D127" s="51" t="s">
        <v>17</v>
      </c>
      <c r="E127" s="45"/>
      <c r="F127" s="45"/>
      <c r="G127" s="46"/>
      <c r="H127" s="45"/>
      <c r="I127" s="45"/>
      <c r="J127" s="45"/>
      <c r="K127" s="46"/>
      <c r="L127" s="46"/>
      <c r="M127" s="47"/>
      <c r="N127" s="47"/>
      <c r="O127" s="54">
        <v>4.5999999999999999E-2</v>
      </c>
    </row>
    <row r="128" spans="1:15" x14ac:dyDescent="0.25">
      <c r="B128" s="13"/>
      <c r="C128" s="4"/>
      <c r="D128" s="45">
        <v>5.7000000000000002E-2</v>
      </c>
      <c r="E128" s="45"/>
      <c r="F128" s="45"/>
      <c r="G128" s="46"/>
      <c r="H128" s="45"/>
      <c r="I128" s="45"/>
      <c r="J128" s="45"/>
      <c r="K128" s="46"/>
      <c r="L128" s="46"/>
      <c r="M128" s="47"/>
      <c r="N128" s="47"/>
      <c r="O128" s="54">
        <v>5.0999999999999997E-2</v>
      </c>
    </row>
    <row r="129" spans="1:17" x14ac:dyDescent="0.25">
      <c r="B129" s="13"/>
      <c r="C129" s="4"/>
      <c r="D129" s="45">
        <v>4.2999999999999997E-2</v>
      </c>
      <c r="E129" s="45"/>
      <c r="F129" s="45"/>
      <c r="G129" s="46"/>
      <c r="H129" s="45"/>
      <c r="I129" s="45"/>
      <c r="J129" s="45"/>
      <c r="K129" s="46"/>
      <c r="L129" s="46"/>
      <c r="M129" s="47"/>
      <c r="N129" s="47"/>
      <c r="O129" s="54">
        <v>4.4999999999999998E-2</v>
      </c>
    </row>
    <row r="130" spans="1:17" x14ac:dyDescent="0.25">
      <c r="B130" s="13"/>
      <c r="C130" s="4"/>
      <c r="D130" s="51" t="s">
        <v>15</v>
      </c>
      <c r="E130" s="45"/>
      <c r="F130" s="45"/>
      <c r="G130" s="46"/>
      <c r="H130" s="45"/>
      <c r="I130" s="45"/>
      <c r="J130" s="45"/>
      <c r="K130" s="46"/>
      <c r="L130" s="46"/>
      <c r="M130" s="47"/>
      <c r="N130" s="47"/>
      <c r="O130" s="54">
        <v>5.5E-2</v>
      </c>
    </row>
    <row r="131" spans="1:17" x14ac:dyDescent="0.25">
      <c r="B131" s="13"/>
      <c r="C131" s="4"/>
      <c r="D131" s="51" t="s">
        <v>16</v>
      </c>
      <c r="E131" s="45"/>
      <c r="F131" s="45"/>
      <c r="G131" s="46"/>
      <c r="H131" s="45"/>
      <c r="I131" s="45"/>
      <c r="J131" s="45"/>
      <c r="K131" s="46"/>
      <c r="L131" s="46"/>
      <c r="M131" s="47"/>
      <c r="N131" s="47"/>
      <c r="O131" s="68" t="s">
        <v>26</v>
      </c>
    </row>
    <row r="132" spans="1:17" x14ac:dyDescent="0.25">
      <c r="B132" s="13"/>
      <c r="C132" s="4"/>
      <c r="D132" s="45">
        <v>5.7000000000000002E-2</v>
      </c>
      <c r="E132" s="45"/>
      <c r="F132" s="45"/>
      <c r="G132" s="46"/>
      <c r="H132" s="45"/>
      <c r="I132" s="45"/>
      <c r="J132" s="45"/>
      <c r="K132" s="46"/>
      <c r="L132" s="46"/>
      <c r="M132" s="47"/>
      <c r="N132" s="47"/>
      <c r="O132" s="47"/>
    </row>
    <row r="133" spans="1:17" x14ac:dyDescent="0.25">
      <c r="B133" s="11"/>
      <c r="C133" s="11"/>
      <c r="D133" s="11"/>
      <c r="E133" s="11"/>
      <c r="F133" s="11"/>
      <c r="G133" s="14"/>
      <c r="H133" s="14"/>
      <c r="I133" s="14"/>
      <c r="J133" s="14"/>
      <c r="K133" s="4"/>
      <c r="L133" s="4"/>
      <c r="O133" t="s">
        <v>1</v>
      </c>
    </row>
    <row r="134" spans="1:17" x14ac:dyDescent="0.25">
      <c r="D134" s="8" t="s">
        <v>3</v>
      </c>
      <c r="E134" s="9">
        <v>2</v>
      </c>
      <c r="F134" s="10">
        <v>3</v>
      </c>
      <c r="G134" s="8">
        <v>4</v>
      </c>
      <c r="H134" s="9">
        <v>5</v>
      </c>
      <c r="I134" s="10">
        <v>6</v>
      </c>
      <c r="J134" s="8">
        <v>7</v>
      </c>
      <c r="K134" s="9">
        <v>8</v>
      </c>
      <c r="L134" s="10">
        <v>9</v>
      </c>
      <c r="M134" s="8">
        <v>10</v>
      </c>
      <c r="N134" s="9">
        <v>11</v>
      </c>
      <c r="O134" s="10">
        <v>12</v>
      </c>
      <c r="Q134" s="15" t="s">
        <v>4</v>
      </c>
    </row>
    <row r="135" spans="1:17" x14ac:dyDescent="0.25">
      <c r="A135" s="16" t="s">
        <v>27</v>
      </c>
      <c r="B135" s="17"/>
      <c r="D135" s="62">
        <f t="shared" ref="D135:O135" si="31">AVERAGE(D117:D132)</f>
        <v>5.1272727272727275E-2</v>
      </c>
      <c r="E135" s="62">
        <f t="shared" si="31"/>
        <v>0.12528571428571428</v>
      </c>
      <c r="F135" s="62">
        <f t="shared" si="31"/>
        <v>0.15920000000000001</v>
      </c>
      <c r="G135" s="62">
        <f t="shared" si="31"/>
        <v>0.15085714285714286</v>
      </c>
      <c r="H135" s="62">
        <f t="shared" si="31"/>
        <v>0.15837499999999999</v>
      </c>
      <c r="I135" s="62">
        <f t="shared" si="31"/>
        <v>0.16316666666666668</v>
      </c>
      <c r="J135" s="62">
        <f t="shared" si="31"/>
        <v>0.14912499999999998</v>
      </c>
      <c r="K135" s="70">
        <f t="shared" si="31"/>
        <v>0.26450000000000001</v>
      </c>
      <c r="L135" s="70">
        <f t="shared" si="31"/>
        <v>0.232625</v>
      </c>
      <c r="M135" s="70">
        <f t="shared" si="31"/>
        <v>0.267625</v>
      </c>
      <c r="N135" s="71">
        <f t="shared" si="31"/>
        <v>4.5624999999999992E-2</v>
      </c>
      <c r="O135" s="62">
        <f t="shared" si="31"/>
        <v>4.6285714285714284E-2</v>
      </c>
      <c r="P135" s="47"/>
      <c r="Q135" s="63">
        <f>AVERAGE(E117:N124)</f>
        <v>0.17330136986301378</v>
      </c>
    </row>
    <row r="136" spans="1:17" x14ac:dyDescent="0.25">
      <c r="A136" t="s">
        <v>6</v>
      </c>
      <c r="D136" s="62">
        <f t="shared" ref="D136:O136" si="32">STDEV(D117:D132)</f>
        <v>6.6044062426672259E-3</v>
      </c>
      <c r="E136" s="62">
        <f t="shared" si="32"/>
        <v>1.3499559075691888E-2</v>
      </c>
      <c r="F136" s="62">
        <f t="shared" si="32"/>
        <v>5.2630789467763119E-3</v>
      </c>
      <c r="G136" s="62">
        <f t="shared" si="32"/>
        <v>4.5981362684088846E-3</v>
      </c>
      <c r="H136" s="62">
        <f t="shared" si="32"/>
        <v>1.5954735078608211E-2</v>
      </c>
      <c r="I136" s="62">
        <f t="shared" si="32"/>
        <v>1.9250108224803848E-2</v>
      </c>
      <c r="J136" s="62">
        <f t="shared" si="32"/>
        <v>1.7537205348303796E-2</v>
      </c>
      <c r="K136" s="62">
        <f t="shared" si="32"/>
        <v>2.3922493897704615E-2</v>
      </c>
      <c r="L136" s="62">
        <f t="shared" si="32"/>
        <v>2.9640404373566825E-2</v>
      </c>
      <c r="M136" s="62">
        <f t="shared" si="32"/>
        <v>2.0852800428582379E-2</v>
      </c>
      <c r="N136" s="62">
        <f t="shared" si="32"/>
        <v>1.1338146736948333E-2</v>
      </c>
      <c r="O136" s="62">
        <f t="shared" si="32"/>
        <v>4.4966409929835648E-3</v>
      </c>
      <c r="P136" s="47"/>
      <c r="Q136" s="62">
        <f>STDEV(E117:N124)</f>
        <v>6.9244872439831157E-2</v>
      </c>
    </row>
    <row r="137" spans="1:17" x14ac:dyDescent="0.25">
      <c r="A137" s="5" t="s">
        <v>7</v>
      </c>
      <c r="B137" s="5"/>
      <c r="C137" s="5"/>
      <c r="D137" s="20">
        <f t="shared" ref="D137:I137" si="33">D136/D135*100</f>
        <v>12.880934161230403</v>
      </c>
      <c r="E137" s="29">
        <f t="shared" si="33"/>
        <v>10.775018646504359</v>
      </c>
      <c r="F137" s="67">
        <f t="shared" si="33"/>
        <v>3.305954112296678</v>
      </c>
      <c r="G137" s="67">
        <f t="shared" si="33"/>
        <v>3.0480069961043741</v>
      </c>
      <c r="H137" s="29">
        <f t="shared" si="33"/>
        <v>10.07402372761371</v>
      </c>
      <c r="I137" s="29">
        <f t="shared" si="33"/>
        <v>11.797819136754145</v>
      </c>
      <c r="J137" s="29">
        <f>J136/J135*100</f>
        <v>11.760070644294249</v>
      </c>
      <c r="K137" s="20">
        <f t="shared" ref="K137:O137" si="34">K136/K135*100</f>
        <v>9.0444211333476794</v>
      </c>
      <c r="L137" s="29">
        <f t="shared" si="34"/>
        <v>12.741710638825074</v>
      </c>
      <c r="M137" s="67">
        <f t="shared" si="34"/>
        <v>7.7917983852713233</v>
      </c>
      <c r="N137" s="69">
        <f t="shared" si="34"/>
        <v>24.850732574133335</v>
      </c>
      <c r="O137" s="20">
        <f t="shared" si="34"/>
        <v>9.7149651082978252</v>
      </c>
      <c r="P137" s="47"/>
      <c r="Q137" s="20">
        <f>Q136/Q135*100</f>
        <v>39.95633300219486</v>
      </c>
    </row>
  </sheetData>
  <pageMargins left="0.7" right="0.7" top="0.78740157499999996" bottom="0.78740157499999996" header="0.3" footer="0.3"/>
  <pageSetup paperSize="9" scale="30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Weitzer</dc:creator>
  <cp:lastModifiedBy>Georg Weitzer</cp:lastModifiedBy>
  <cp:lastPrinted>2020-01-22T13:26:41Z</cp:lastPrinted>
  <dcterms:created xsi:type="dcterms:W3CDTF">2020-01-22T12:44:15Z</dcterms:created>
  <dcterms:modified xsi:type="dcterms:W3CDTF">2023-01-19T16:57:30Z</dcterms:modified>
</cp:coreProperties>
</file>